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9040" windowHeight="15990"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68" i="5" l="1"/>
  <c r="E302" i="4" l="1"/>
  <c r="E257" i="5"/>
  <c r="D257" i="5"/>
  <c r="L1478" i="9"/>
  <c r="J1478" i="9"/>
  <c r="F348" i="9"/>
  <c r="F347" i="9" s="1"/>
  <c r="F346" i="9"/>
  <c r="F345" i="9"/>
  <c r="F344" i="9"/>
  <c r="F343" i="9"/>
  <c r="F342" i="9" s="1"/>
  <c r="M341" i="9"/>
  <c r="L341" i="9"/>
  <c r="F341" i="9"/>
  <c r="E341" i="9"/>
  <c r="B341" i="9" s="1"/>
  <c r="H340" i="9"/>
  <c r="G340" i="9"/>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E329" i="9" s="1"/>
  <c r="B329" i="9" s="1"/>
  <c r="F329" i="9"/>
  <c r="H328" i="9"/>
  <c r="G328" i="9"/>
  <c r="F328" i="9"/>
  <c r="E328" i="9"/>
  <c r="B328" i="9" s="1"/>
  <c r="H327" i="9"/>
  <c r="G327" i="9"/>
  <c r="E327" i="9" s="1"/>
  <c r="B327" i="9" s="1"/>
  <c r="F327" i="9"/>
  <c r="H326" i="9"/>
  <c r="G326" i="9"/>
  <c r="F326" i="9"/>
  <c r="H325" i="9"/>
  <c r="G325" i="9"/>
  <c r="F325" i="9"/>
  <c r="B325" i="9" s="1"/>
  <c r="E325" i="9"/>
  <c r="H324" i="9"/>
  <c r="G324" i="9"/>
  <c r="F324" i="9"/>
  <c r="H323" i="9"/>
  <c r="G323" i="9"/>
  <c r="F323" i="9"/>
  <c r="E323" i="9"/>
  <c r="B323" i="9"/>
  <c r="H322" i="9"/>
  <c r="G322" i="9"/>
  <c r="F322" i="9"/>
  <c r="H321" i="9"/>
  <c r="G321" i="9"/>
  <c r="E321" i="9" s="1"/>
  <c r="B321" i="9" s="1"/>
  <c r="F321" i="9"/>
  <c r="H320" i="9"/>
  <c r="G320" i="9"/>
  <c r="E320" i="9" s="1"/>
  <c r="B320" i="9" s="1"/>
  <c r="F320" i="9"/>
  <c r="H319" i="9"/>
  <c r="G319" i="9"/>
  <c r="F319" i="9"/>
  <c r="H318" i="9"/>
  <c r="G318" i="9"/>
  <c r="F318" i="9"/>
  <c r="E318" i="9"/>
  <c r="B318" i="9" s="1"/>
  <c r="H317" i="9"/>
  <c r="E317" i="9" s="1"/>
  <c r="B317" i="9" s="1"/>
  <c r="G317" i="9"/>
  <c r="F317" i="9"/>
  <c r="F316" i="9"/>
  <c r="F315" i="9"/>
  <c r="F314" i="9"/>
  <c r="H313" i="9"/>
  <c r="G313" i="9"/>
  <c r="F313" i="9"/>
  <c r="E313" i="9"/>
  <c r="B313" i="9" s="1"/>
  <c r="H312" i="9"/>
  <c r="G312" i="9"/>
  <c r="E312" i="9" s="1"/>
  <c r="B312" i="9" s="1"/>
  <c r="F312" i="9"/>
  <c r="H311" i="9"/>
  <c r="G311" i="9"/>
  <c r="E311" i="9" s="1"/>
  <c r="B311" i="9" s="1"/>
  <c r="F311" i="9"/>
  <c r="F310" i="9"/>
  <c r="F309" i="9"/>
  <c r="F308" i="9"/>
  <c r="H307" i="9"/>
  <c r="G307" i="9"/>
  <c r="F307" i="9"/>
  <c r="F306" i="9"/>
  <c r="H305" i="9"/>
  <c r="E305" i="9" s="1"/>
  <c r="B305" i="9" s="1"/>
  <c r="G305" i="9"/>
  <c r="F305" i="9"/>
  <c r="H304" i="9"/>
  <c r="G304" i="9"/>
  <c r="F304" i="9"/>
  <c r="H303" i="9"/>
  <c r="G303" i="9"/>
  <c r="F303" i="9"/>
  <c r="F298" i="9" s="1"/>
  <c r="F302" i="9"/>
  <c r="F301" i="9"/>
  <c r="F300" i="9"/>
  <c r="F299" i="9"/>
  <c r="F297" i="9"/>
  <c r="L296" i="9"/>
  <c r="F296" i="9" s="1"/>
  <c r="H296" i="9"/>
  <c r="G296" i="9"/>
  <c r="E296" i="9" s="1"/>
  <c r="F295" i="9"/>
  <c r="I294" i="9"/>
  <c r="H294" i="9"/>
  <c r="F294" i="9"/>
  <c r="E293" i="9"/>
  <c r="M292" i="9"/>
  <c r="L292" i="9"/>
  <c r="F292" i="9"/>
  <c r="E292" i="9"/>
  <c r="B292" i="9" s="1"/>
  <c r="M291" i="9"/>
  <c r="L291" i="9"/>
  <c r="F291" i="9" s="1"/>
  <c r="E291" i="9"/>
  <c r="M290" i="9"/>
  <c r="L290" i="9"/>
  <c r="F290" i="9" s="1"/>
  <c r="E290" i="9"/>
  <c r="B290" i="9" s="1"/>
  <c r="M289" i="9"/>
  <c r="L289" i="9"/>
  <c r="F289" i="9" s="1"/>
  <c r="B289" i="9" s="1"/>
  <c r="E289" i="9"/>
  <c r="M288" i="9"/>
  <c r="L288" i="9"/>
  <c r="F288" i="9"/>
  <c r="E288" i="9"/>
  <c r="M287" i="9"/>
  <c r="L287" i="9"/>
  <c r="F287" i="9" s="1"/>
  <c r="B287" i="9" s="1"/>
  <c r="E287" i="9"/>
  <c r="M286" i="9"/>
  <c r="F286" i="9" s="1"/>
  <c r="B286" i="9" s="1"/>
  <c r="L286" i="9"/>
  <c r="E286" i="9"/>
  <c r="M285" i="9"/>
  <c r="F285" i="9" s="1"/>
  <c r="L285" i="9"/>
  <c r="E285" i="9"/>
  <c r="M284" i="9"/>
  <c r="L284" i="9"/>
  <c r="F284" i="9" s="1"/>
  <c r="B284" i="9" s="1"/>
  <c r="E284" i="9"/>
  <c r="M283" i="9"/>
  <c r="L283" i="9"/>
  <c r="F283" i="9"/>
  <c r="B283" i="9" s="1"/>
  <c r="E283" i="9"/>
  <c r="M282" i="9"/>
  <c r="L282" i="9"/>
  <c r="F282" i="9"/>
  <c r="E282" i="9"/>
  <c r="B282" i="9" s="1"/>
  <c r="M281" i="9"/>
  <c r="L281" i="9"/>
  <c r="F281" i="9" s="1"/>
  <c r="E281" i="9"/>
  <c r="B281" i="9" s="1"/>
  <c r="M280" i="9"/>
  <c r="L280" i="9"/>
  <c r="F280" i="9"/>
  <c r="E280" i="9"/>
  <c r="B280" i="9" s="1"/>
  <c r="M279" i="9"/>
  <c r="L279" i="9"/>
  <c r="F279" i="9" s="1"/>
  <c r="E279" i="9"/>
  <c r="M278" i="9"/>
  <c r="L278" i="9"/>
  <c r="F278" i="9" s="1"/>
  <c r="E278" i="9"/>
  <c r="B278" i="9"/>
  <c r="M277" i="9"/>
  <c r="L277" i="9"/>
  <c r="F277" i="9"/>
  <c r="E277" i="9"/>
  <c r="B277" i="9"/>
  <c r="M276" i="9"/>
  <c r="F276" i="9" s="1"/>
  <c r="L276" i="9"/>
  <c r="E276" i="9"/>
  <c r="M275" i="9"/>
  <c r="L275" i="9"/>
  <c r="F275" i="9"/>
  <c r="B275" i="9" s="1"/>
  <c r="E275" i="9"/>
  <c r="M274" i="9"/>
  <c r="L274" i="9"/>
  <c r="F274" i="9"/>
  <c r="B274" i="9" s="1"/>
  <c r="E274" i="9"/>
  <c r="M273" i="9"/>
  <c r="L273" i="9"/>
  <c r="F273" i="9"/>
  <c r="E273" i="9"/>
  <c r="B273" i="9"/>
  <c r="M272" i="9"/>
  <c r="L272" i="9"/>
  <c r="F272" i="9"/>
  <c r="E272" i="9"/>
  <c r="B272" i="9"/>
  <c r="M271" i="9"/>
  <c r="L271" i="9"/>
  <c r="F271" i="9" s="1"/>
  <c r="B271" i="9" s="1"/>
  <c r="E271" i="9"/>
  <c r="M270" i="9"/>
  <c r="L270" i="9"/>
  <c r="F270" i="9" s="1"/>
  <c r="B270" i="9" s="1"/>
  <c r="E270" i="9"/>
  <c r="M269" i="9"/>
  <c r="L269" i="9"/>
  <c r="F269" i="9" s="1"/>
  <c r="E269" i="9"/>
  <c r="B269" i="9" s="1"/>
  <c r="M268" i="9"/>
  <c r="L268" i="9"/>
  <c r="F268" i="9"/>
  <c r="E268" i="9"/>
  <c r="B268" i="9"/>
  <c r="M267" i="9"/>
  <c r="L267" i="9"/>
  <c r="F267" i="9"/>
  <c r="E267" i="9"/>
  <c r="M266" i="9"/>
  <c r="L266" i="9"/>
  <c r="E266" i="9"/>
  <c r="M265" i="9"/>
  <c r="L265" i="9"/>
  <c r="F265" i="9" s="1"/>
  <c r="E265" i="9"/>
  <c r="M264" i="9"/>
  <c r="L264" i="9"/>
  <c r="F264" i="9"/>
  <c r="E264" i="9"/>
  <c r="B264" i="9" s="1"/>
  <c r="M263" i="9"/>
  <c r="L263" i="9"/>
  <c r="F263" i="9" s="1"/>
  <c r="B263" i="9" s="1"/>
  <c r="E263" i="9"/>
  <c r="M262" i="9"/>
  <c r="L262" i="9"/>
  <c r="F262" i="9" s="1"/>
  <c r="B262" i="9" s="1"/>
  <c r="E262" i="9"/>
  <c r="M261" i="9"/>
  <c r="L261" i="9"/>
  <c r="F261" i="9"/>
  <c r="E261" i="9"/>
  <c r="B261" i="9" s="1"/>
  <c r="M260" i="9"/>
  <c r="L260" i="9"/>
  <c r="F260" i="9" s="1"/>
  <c r="E260" i="9"/>
  <c r="B260" i="9" s="1"/>
  <c r="M259" i="9"/>
  <c r="L259" i="9"/>
  <c r="F259" i="9" s="1"/>
  <c r="B259" i="9" s="1"/>
  <c r="E259" i="9"/>
  <c r="M258" i="9"/>
  <c r="L258" i="9"/>
  <c r="F258" i="9"/>
  <c r="E258" i="9"/>
  <c r="B258" i="9" s="1"/>
  <c r="M257" i="9"/>
  <c r="L257" i="9"/>
  <c r="E257" i="9"/>
  <c r="M256" i="9"/>
  <c r="L256" i="9"/>
  <c r="F256" i="9"/>
  <c r="E256" i="9"/>
  <c r="B256" i="9" s="1"/>
  <c r="M255" i="9"/>
  <c r="L255" i="9"/>
  <c r="F255" i="9" s="1"/>
  <c r="E255" i="9"/>
  <c r="M254" i="9"/>
  <c r="L254" i="9"/>
  <c r="F254" i="9" s="1"/>
  <c r="E254" i="9"/>
  <c r="B254" i="9" s="1"/>
  <c r="M253" i="9"/>
  <c r="L253" i="9"/>
  <c r="F253" i="9" s="1"/>
  <c r="B253" i="9" s="1"/>
  <c r="E253" i="9"/>
  <c r="M252" i="9"/>
  <c r="L252" i="9"/>
  <c r="F252" i="9"/>
  <c r="E252" i="9"/>
  <c r="M251" i="9"/>
  <c r="L251" i="9"/>
  <c r="F251" i="9" s="1"/>
  <c r="B251" i="9" s="1"/>
  <c r="E251" i="9"/>
  <c r="M250" i="9"/>
  <c r="L250" i="9"/>
  <c r="F250" i="9"/>
  <c r="B250" i="9" s="1"/>
  <c r="E250" i="9"/>
  <c r="M249" i="9"/>
  <c r="F249" i="9" s="1"/>
  <c r="L249" i="9"/>
  <c r="E249" i="9"/>
  <c r="B249" i="9" s="1"/>
  <c r="M248" i="9"/>
  <c r="L248" i="9"/>
  <c r="F248" i="9" s="1"/>
  <c r="B248" i="9" s="1"/>
  <c r="E248" i="9"/>
  <c r="M247" i="9"/>
  <c r="L247" i="9"/>
  <c r="F247" i="9"/>
  <c r="B247" i="9" s="1"/>
  <c r="E247" i="9"/>
  <c r="M246" i="9"/>
  <c r="L246" i="9"/>
  <c r="F246" i="9"/>
  <c r="E246" i="9"/>
  <c r="B246" i="9" s="1"/>
  <c r="M245" i="9"/>
  <c r="L245" i="9"/>
  <c r="F245" i="9" s="1"/>
  <c r="E245" i="9"/>
  <c r="B245" i="9" s="1"/>
  <c r="M244" i="9"/>
  <c r="L244" i="9"/>
  <c r="F244" i="9"/>
  <c r="E244" i="9"/>
  <c r="B244" i="9" s="1"/>
  <c r="M243" i="9"/>
  <c r="L243" i="9"/>
  <c r="F243" i="9" s="1"/>
  <c r="E243" i="9"/>
  <c r="M242" i="9"/>
  <c r="L242" i="9"/>
  <c r="F242" i="9" s="1"/>
  <c r="E242" i="9"/>
  <c r="B242" i="9"/>
  <c r="M241" i="9"/>
  <c r="L241" i="9"/>
  <c r="F241" i="9"/>
  <c r="E241" i="9"/>
  <c r="B241" i="9"/>
  <c r="M240" i="9"/>
  <c r="F240" i="9" s="1"/>
  <c r="L240" i="9"/>
  <c r="E240" i="9"/>
  <c r="M239" i="9"/>
  <c r="L239" i="9"/>
  <c r="F239" i="9"/>
  <c r="B239" i="9" s="1"/>
  <c r="E239" i="9"/>
  <c r="M238" i="9"/>
  <c r="L238" i="9"/>
  <c r="F238" i="9"/>
  <c r="B238" i="9" s="1"/>
  <c r="E238" i="9"/>
  <c r="M237" i="9"/>
  <c r="L237" i="9"/>
  <c r="F237" i="9"/>
  <c r="E237" i="9"/>
  <c r="B237" i="9"/>
  <c r="M236" i="9"/>
  <c r="L236" i="9"/>
  <c r="F236" i="9" s="1"/>
  <c r="B236" i="9" s="1"/>
  <c r="E236" i="9"/>
  <c r="M235" i="9"/>
  <c r="L235" i="9"/>
  <c r="F235" i="9" s="1"/>
  <c r="B235" i="9" s="1"/>
  <c r="E235" i="9"/>
  <c r="M234" i="9"/>
  <c r="L234" i="9"/>
  <c r="F234" i="9" s="1"/>
  <c r="B234" i="9" s="1"/>
  <c r="E234" i="9"/>
  <c r="M233" i="9"/>
  <c r="L233" i="9"/>
  <c r="F233" i="9" s="1"/>
  <c r="E233" i="9"/>
  <c r="B233" i="9" s="1"/>
  <c r="M232" i="9"/>
  <c r="L232" i="9"/>
  <c r="F232" i="9"/>
  <c r="E232" i="9"/>
  <c r="B232" i="9"/>
  <c r="M231" i="9"/>
  <c r="L231" i="9"/>
  <c r="F231" i="9"/>
  <c r="E231" i="9"/>
  <c r="M230" i="9"/>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G200" i="9"/>
  <c r="E200" i="9" s="1"/>
  <c r="B200" i="9" s="1"/>
  <c r="F200" i="9"/>
  <c r="F199" i="9"/>
  <c r="F198" i="9"/>
  <c r="F197" i="9"/>
  <c r="F196" i="9"/>
  <c r="F195" i="9"/>
  <c r="F194" i="9"/>
  <c r="G193" i="9"/>
  <c r="E193" i="9" s="1"/>
  <c r="B193" i="9" s="1"/>
  <c r="F193" i="9"/>
  <c r="F192" i="9"/>
  <c r="F191" i="9"/>
  <c r="F190" i="9"/>
  <c r="F189" i="9"/>
  <c r="F188" i="9"/>
  <c r="F187" i="9"/>
  <c r="F186" i="9"/>
  <c r="F185" i="9"/>
  <c r="F184" i="9"/>
  <c r="F183" i="9"/>
  <c r="G182" i="9"/>
  <c r="E182" i="9" s="1"/>
  <c r="B182" i="9" s="1"/>
  <c r="F182" i="9"/>
  <c r="F181" i="9"/>
  <c r="F180" i="9"/>
  <c r="H179" i="9"/>
  <c r="F179" i="9"/>
  <c r="F178" i="9"/>
  <c r="F177" i="9"/>
  <c r="F176" i="9"/>
  <c r="F175" i="9"/>
  <c r="F174" i="9"/>
  <c r="H173" i="9"/>
  <c r="G173" i="9"/>
  <c r="E173" i="9" s="1"/>
  <c r="B173" i="9" s="1"/>
  <c r="F173" i="9"/>
  <c r="H172" i="9"/>
  <c r="G172" i="9"/>
  <c r="E172" i="9" s="1"/>
  <c r="B172" i="9" s="1"/>
  <c r="F172" i="9"/>
  <c r="H171" i="9"/>
  <c r="G171" i="9"/>
  <c r="E171" i="9" s="1"/>
  <c r="B171" i="9" s="1"/>
  <c r="F171" i="9"/>
  <c r="H170" i="9"/>
  <c r="G170" i="9"/>
  <c r="F170" i="9"/>
  <c r="E170" i="9"/>
  <c r="B170" i="9"/>
  <c r="H169" i="9"/>
  <c r="G169" i="9"/>
  <c r="F169" i="9"/>
  <c r="E169" i="9"/>
  <c r="B169" i="9"/>
  <c r="H168" i="9"/>
  <c r="G168" i="9"/>
  <c r="E168" i="9" s="1"/>
  <c r="B168" i="9" s="1"/>
  <c r="F168" i="9"/>
  <c r="H167" i="9"/>
  <c r="G167" i="9"/>
  <c r="F167" i="9"/>
  <c r="E167" i="9"/>
  <c r="B167" i="9" s="1"/>
  <c r="H166" i="9"/>
  <c r="G166" i="9"/>
  <c r="E166" i="9" s="1"/>
  <c r="B166" i="9" s="1"/>
  <c r="F166" i="9"/>
  <c r="H165" i="9"/>
  <c r="G165" i="9"/>
  <c r="F165" i="9"/>
  <c r="E165" i="9"/>
  <c r="B165" i="9" s="1"/>
  <c r="H164" i="9"/>
  <c r="G164" i="9"/>
  <c r="E164" i="9" s="1"/>
  <c r="B164" i="9" s="1"/>
  <c r="F164" i="9"/>
  <c r="H163" i="9"/>
  <c r="G163" i="9"/>
  <c r="F163" i="9"/>
  <c r="H162" i="9"/>
  <c r="G162" i="9"/>
  <c r="F162" i="9"/>
  <c r="E162" i="9"/>
  <c r="B162" i="9" s="1"/>
  <c r="H161" i="9"/>
  <c r="G161" i="9"/>
  <c r="F161" i="9"/>
  <c r="E161" i="9"/>
  <c r="B161" i="9" s="1"/>
  <c r="H160" i="9"/>
  <c r="G160" i="9"/>
  <c r="E160" i="9" s="1"/>
  <c r="F160" i="9"/>
  <c r="B160" i="9"/>
  <c r="H159" i="9"/>
  <c r="G159" i="9"/>
  <c r="E159" i="9" s="1"/>
  <c r="B159" i="9" s="1"/>
  <c r="F159" i="9"/>
  <c r="H158" i="9"/>
  <c r="G158" i="9"/>
  <c r="F158" i="9"/>
  <c r="E158" i="9"/>
  <c r="B158" i="9" s="1"/>
  <c r="H157" i="9"/>
  <c r="G157" i="9"/>
  <c r="F157" i="9"/>
  <c r="E157" i="9"/>
  <c r="B157" i="9" s="1"/>
  <c r="F156" i="9"/>
  <c r="H155" i="9"/>
  <c r="G155" i="9"/>
  <c r="E155" i="9" s="1"/>
  <c r="B155" i="9" s="1"/>
  <c r="F155" i="9"/>
  <c r="H154" i="9"/>
  <c r="G154" i="9"/>
  <c r="E154" i="9" s="1"/>
  <c r="B154" i="9" s="1"/>
  <c r="F154" i="9"/>
  <c r="H153" i="9"/>
  <c r="G153" i="9"/>
  <c r="F153" i="9"/>
  <c r="E153" i="9"/>
  <c r="B153" i="9" s="1"/>
  <c r="H152" i="9"/>
  <c r="G152" i="9"/>
  <c r="F152" i="9"/>
  <c r="E152" i="9"/>
  <c r="B152" i="9"/>
  <c r="H151" i="9"/>
  <c r="G151" i="9"/>
  <c r="F151" i="9"/>
  <c r="H150" i="9"/>
  <c r="E150" i="9" s="1"/>
  <c r="B150" i="9" s="1"/>
  <c r="G150" i="9"/>
  <c r="F150" i="9"/>
  <c r="H149" i="9"/>
  <c r="G149" i="9"/>
  <c r="E149" i="9" s="1"/>
  <c r="B149" i="9" s="1"/>
  <c r="F149" i="9"/>
  <c r="H148" i="9"/>
  <c r="G148" i="9"/>
  <c r="E148" i="9" s="1"/>
  <c r="B148" i="9" s="1"/>
  <c r="F148" i="9"/>
  <c r="H147" i="9"/>
  <c r="E147" i="9" s="1"/>
  <c r="B147" i="9" s="1"/>
  <c r="G147" i="9"/>
  <c r="F147" i="9"/>
  <c r="H146" i="9"/>
  <c r="G146" i="9"/>
  <c r="E146" i="9" s="1"/>
  <c r="B146" i="9" s="1"/>
  <c r="F146" i="9"/>
  <c r="H145" i="9"/>
  <c r="G145" i="9"/>
  <c r="F145" i="9"/>
  <c r="B145" i="9" s="1"/>
  <c r="E145" i="9"/>
  <c r="H144" i="9"/>
  <c r="G144" i="9"/>
  <c r="E144" i="9" s="1"/>
  <c r="B144" i="9" s="1"/>
  <c r="F144" i="9"/>
  <c r="H143" i="9"/>
  <c r="G143" i="9"/>
  <c r="F143" i="9"/>
  <c r="E143" i="9"/>
  <c r="B143" i="9" s="1"/>
  <c r="H142" i="9"/>
  <c r="E142" i="9" s="1"/>
  <c r="B142" i="9" s="1"/>
  <c r="G142" i="9"/>
  <c r="F142" i="9"/>
  <c r="H141" i="9"/>
  <c r="E141" i="9" s="1"/>
  <c r="B141" i="9" s="1"/>
  <c r="G141" i="9"/>
  <c r="F141" i="9"/>
  <c r="H140" i="9"/>
  <c r="G140" i="9"/>
  <c r="F140" i="9"/>
  <c r="E140" i="9"/>
  <c r="B140" i="9" s="1"/>
  <c r="H139" i="9"/>
  <c r="G139" i="9"/>
  <c r="E139" i="9" s="1"/>
  <c r="F139" i="9"/>
  <c r="B139" i="9"/>
  <c r="H138" i="9"/>
  <c r="E138" i="9" s="1"/>
  <c r="B138" i="9" s="1"/>
  <c r="G138" i="9"/>
  <c r="F138" i="9"/>
  <c r="H137" i="9"/>
  <c r="G137" i="9"/>
  <c r="E137" i="9" s="1"/>
  <c r="B137" i="9" s="1"/>
  <c r="F137" i="9"/>
  <c r="H136" i="9"/>
  <c r="G136" i="9"/>
  <c r="E136" i="9" s="1"/>
  <c r="B136" i="9" s="1"/>
  <c r="F136" i="9"/>
  <c r="H135" i="9"/>
  <c r="G135" i="9"/>
  <c r="E135" i="9" s="1"/>
  <c r="B135" i="9" s="1"/>
  <c r="F135" i="9"/>
  <c r="H134" i="9"/>
  <c r="G134" i="9"/>
  <c r="F134" i="9"/>
  <c r="E134" i="9"/>
  <c r="B134" i="9"/>
  <c r="H133" i="9"/>
  <c r="G133" i="9"/>
  <c r="F133" i="9"/>
  <c r="E133" i="9"/>
  <c r="B133" i="9"/>
  <c r="H132" i="9"/>
  <c r="G132" i="9"/>
  <c r="E132" i="9" s="1"/>
  <c r="B132" i="9" s="1"/>
  <c r="F132" i="9"/>
  <c r="H131" i="9"/>
  <c r="G131" i="9"/>
  <c r="E131" i="9" s="1"/>
  <c r="B131" i="9" s="1"/>
  <c r="F131" i="9"/>
  <c r="H130" i="9"/>
  <c r="G130" i="9"/>
  <c r="E130" i="9" s="1"/>
  <c r="B130" i="9" s="1"/>
  <c r="F130" i="9"/>
  <c r="H129" i="9"/>
  <c r="G129" i="9"/>
  <c r="F129" i="9"/>
  <c r="E129" i="9"/>
  <c r="B129" i="9" s="1"/>
  <c r="H128" i="9"/>
  <c r="G128" i="9"/>
  <c r="E128" i="9" s="1"/>
  <c r="B128" i="9" s="1"/>
  <c r="F128" i="9"/>
  <c r="H127" i="9"/>
  <c r="G127" i="9"/>
  <c r="F127" i="9"/>
  <c r="H126" i="9"/>
  <c r="G126" i="9"/>
  <c r="F126" i="9"/>
  <c r="E126" i="9"/>
  <c r="B126" i="9" s="1"/>
  <c r="H125" i="9"/>
  <c r="G125" i="9"/>
  <c r="F125" i="9"/>
  <c r="E125" i="9"/>
  <c r="B125" i="9" s="1"/>
  <c r="H124" i="9"/>
  <c r="G124" i="9"/>
  <c r="E124" i="9" s="1"/>
  <c r="F124" i="9"/>
  <c r="B124" i="9"/>
  <c r="H123" i="9"/>
  <c r="G123" i="9"/>
  <c r="E123" i="9" s="1"/>
  <c r="B123" i="9" s="1"/>
  <c r="F123" i="9"/>
  <c r="H122" i="9"/>
  <c r="G122" i="9"/>
  <c r="F122" i="9"/>
  <c r="E122" i="9"/>
  <c r="B122" i="9" s="1"/>
  <c r="H121" i="9"/>
  <c r="G121" i="9"/>
  <c r="F121" i="9"/>
  <c r="E121" i="9"/>
  <c r="B121" i="9" s="1"/>
  <c r="H120" i="9"/>
  <c r="G120" i="9"/>
  <c r="F120" i="9"/>
  <c r="E120" i="9"/>
  <c r="B120" i="9" s="1"/>
  <c r="H119" i="9"/>
  <c r="G119" i="9"/>
  <c r="E119" i="9" s="1"/>
  <c r="B119" i="9" s="1"/>
  <c r="F119" i="9"/>
  <c r="H118" i="9"/>
  <c r="G118" i="9"/>
  <c r="E118" i="9" s="1"/>
  <c r="B118" i="9" s="1"/>
  <c r="F118" i="9"/>
  <c r="H117" i="9"/>
  <c r="G117" i="9"/>
  <c r="F117" i="9"/>
  <c r="E117" i="9"/>
  <c r="B117" i="9" s="1"/>
  <c r="H116" i="9"/>
  <c r="G116" i="9"/>
  <c r="F116" i="9"/>
  <c r="E116" i="9"/>
  <c r="B116" i="9"/>
  <c r="H115" i="9"/>
  <c r="G115" i="9"/>
  <c r="F115" i="9"/>
  <c r="H114" i="9"/>
  <c r="E114" i="9" s="1"/>
  <c r="B114" i="9" s="1"/>
  <c r="G114" i="9"/>
  <c r="F114" i="9"/>
  <c r="H113" i="9"/>
  <c r="G113" i="9"/>
  <c r="E113" i="9" s="1"/>
  <c r="B113" i="9" s="1"/>
  <c r="F113" i="9"/>
  <c r="H112" i="9"/>
  <c r="G112" i="9"/>
  <c r="E112" i="9" s="1"/>
  <c r="B112" i="9" s="1"/>
  <c r="F112" i="9"/>
  <c r="H111" i="9"/>
  <c r="E111" i="9" s="1"/>
  <c r="B111" i="9" s="1"/>
  <c r="G111" i="9"/>
  <c r="F111" i="9"/>
  <c r="H110" i="9"/>
  <c r="G110" i="9"/>
  <c r="E110" i="9" s="1"/>
  <c r="B110" i="9" s="1"/>
  <c r="F110" i="9"/>
  <c r="H109" i="9"/>
  <c r="G109" i="9"/>
  <c r="F109" i="9"/>
  <c r="B109" i="9" s="1"/>
  <c r="E109" i="9"/>
  <c r="H108" i="9"/>
  <c r="G108" i="9"/>
  <c r="E108" i="9" s="1"/>
  <c r="B108" i="9" s="1"/>
  <c r="F108" i="9"/>
  <c r="H107" i="9"/>
  <c r="G107" i="9"/>
  <c r="F107" i="9"/>
  <c r="E107" i="9"/>
  <c r="B107" i="9" s="1"/>
  <c r="H106" i="9"/>
  <c r="E106" i="9" s="1"/>
  <c r="B106" i="9" s="1"/>
  <c r="G106" i="9"/>
  <c r="F106" i="9"/>
  <c r="H105" i="9"/>
  <c r="E105" i="9" s="1"/>
  <c r="B105" i="9" s="1"/>
  <c r="G105" i="9"/>
  <c r="F105" i="9"/>
  <c r="H104" i="9"/>
  <c r="G104" i="9"/>
  <c r="F104" i="9"/>
  <c r="E104" i="9"/>
  <c r="B104" i="9" s="1"/>
  <c r="H103" i="9"/>
  <c r="G103" i="9"/>
  <c r="E103" i="9" s="1"/>
  <c r="F103" i="9"/>
  <c r="B103" i="9"/>
  <c r="H102" i="9"/>
  <c r="E102" i="9" s="1"/>
  <c r="B102" i="9" s="1"/>
  <c r="G102" i="9"/>
  <c r="F102" i="9"/>
  <c r="H101" i="9"/>
  <c r="G101" i="9"/>
  <c r="E101" i="9" s="1"/>
  <c r="B101" i="9" s="1"/>
  <c r="F101" i="9"/>
  <c r="H100" i="9"/>
  <c r="G100" i="9"/>
  <c r="E100" i="9" s="1"/>
  <c r="B100" i="9" s="1"/>
  <c r="F100" i="9"/>
  <c r="H99" i="9"/>
  <c r="G99" i="9"/>
  <c r="E99" i="9" s="1"/>
  <c r="B99" i="9" s="1"/>
  <c r="F99" i="9"/>
  <c r="H98" i="9"/>
  <c r="G98" i="9"/>
  <c r="F98" i="9"/>
  <c r="E98" i="9"/>
  <c r="B98" i="9"/>
  <c r="H97" i="9"/>
  <c r="G97" i="9"/>
  <c r="F97" i="9"/>
  <c r="E97" i="9"/>
  <c r="B97" i="9"/>
  <c r="H96" i="9"/>
  <c r="G96" i="9"/>
  <c r="E96" i="9" s="1"/>
  <c r="B96" i="9" s="1"/>
  <c r="F96" i="9"/>
  <c r="H95" i="9"/>
  <c r="G95" i="9"/>
  <c r="E95" i="9" s="1"/>
  <c r="B95" i="9" s="1"/>
  <c r="F95" i="9"/>
  <c r="H94" i="9"/>
  <c r="G94" i="9"/>
  <c r="E94" i="9" s="1"/>
  <c r="B94" i="9" s="1"/>
  <c r="F94" i="9"/>
  <c r="H93" i="9"/>
  <c r="G93" i="9"/>
  <c r="F93" i="9"/>
  <c r="E93" i="9"/>
  <c r="B93" i="9" s="1"/>
  <c r="H92" i="9"/>
  <c r="G92" i="9"/>
  <c r="E92" i="9" s="1"/>
  <c r="B92" i="9" s="1"/>
  <c r="F92" i="9"/>
  <c r="H91" i="9"/>
  <c r="G91" i="9"/>
  <c r="F91" i="9"/>
  <c r="H90" i="9"/>
  <c r="G90" i="9"/>
  <c r="F90" i="9"/>
  <c r="E90" i="9"/>
  <c r="B90" i="9" s="1"/>
  <c r="H89" i="9"/>
  <c r="G89" i="9"/>
  <c r="F89" i="9"/>
  <c r="E89" i="9"/>
  <c r="B89" i="9" s="1"/>
  <c r="H88" i="9"/>
  <c r="G88" i="9"/>
  <c r="E88" i="9" s="1"/>
  <c r="F88" i="9"/>
  <c r="B88" i="9"/>
  <c r="H87" i="9"/>
  <c r="G87" i="9"/>
  <c r="E87" i="9" s="1"/>
  <c r="B87" i="9" s="1"/>
  <c r="F87" i="9"/>
  <c r="H86" i="9"/>
  <c r="G86" i="9"/>
  <c r="F86" i="9"/>
  <c r="E86" i="9"/>
  <c r="B86" i="9" s="1"/>
  <c r="H85" i="9"/>
  <c r="G85" i="9"/>
  <c r="F85" i="9"/>
  <c r="E85" i="9"/>
  <c r="B85" i="9" s="1"/>
  <c r="H84" i="9"/>
  <c r="G84" i="9"/>
  <c r="F84" i="9"/>
  <c r="E84" i="9"/>
  <c r="B84" i="9" s="1"/>
  <c r="H83" i="9"/>
  <c r="G83" i="9"/>
  <c r="E83" i="9" s="1"/>
  <c r="B83" i="9" s="1"/>
  <c r="F83" i="9"/>
  <c r="H82" i="9"/>
  <c r="G82" i="9"/>
  <c r="E82" i="9" s="1"/>
  <c r="B82" i="9" s="1"/>
  <c r="F82" i="9"/>
  <c r="H81" i="9"/>
  <c r="G81" i="9"/>
  <c r="F81" i="9"/>
  <c r="E81" i="9"/>
  <c r="B81" i="9" s="1"/>
  <c r="H80" i="9"/>
  <c r="G80" i="9"/>
  <c r="F80" i="9"/>
  <c r="E80" i="9"/>
  <c r="B80" i="9"/>
  <c r="H79" i="9"/>
  <c r="G79" i="9"/>
  <c r="F79" i="9"/>
  <c r="H78" i="9"/>
  <c r="E78" i="9" s="1"/>
  <c r="B78" i="9" s="1"/>
  <c r="G78" i="9"/>
  <c r="F78" i="9"/>
  <c r="H77" i="9"/>
  <c r="G77" i="9"/>
  <c r="E77" i="9" s="1"/>
  <c r="B77" i="9" s="1"/>
  <c r="F77" i="9"/>
  <c r="H76" i="9"/>
  <c r="G76" i="9"/>
  <c r="E76" i="9" s="1"/>
  <c r="B76" i="9" s="1"/>
  <c r="F76" i="9"/>
  <c r="H75" i="9"/>
  <c r="E75" i="9" s="1"/>
  <c r="B75" i="9" s="1"/>
  <c r="G75" i="9"/>
  <c r="F75" i="9"/>
  <c r="H74" i="9"/>
  <c r="G74" i="9"/>
  <c r="E74" i="9" s="1"/>
  <c r="B74" i="9" s="1"/>
  <c r="F74" i="9"/>
  <c r="H73" i="9"/>
  <c r="G73" i="9"/>
  <c r="F73" i="9"/>
  <c r="E73" i="9"/>
  <c r="B73" i="9" s="1"/>
  <c r="H72" i="9"/>
  <c r="G72" i="9"/>
  <c r="E72" i="9" s="1"/>
  <c r="B72" i="9" s="1"/>
  <c r="F72" i="9"/>
  <c r="H71" i="9"/>
  <c r="G71" i="9"/>
  <c r="F71" i="9"/>
  <c r="E71" i="9"/>
  <c r="B71" i="9" s="1"/>
  <c r="H70" i="9"/>
  <c r="E70" i="9" s="1"/>
  <c r="B70" i="9" s="1"/>
  <c r="G70" i="9"/>
  <c r="F70" i="9"/>
  <c r="H69" i="9"/>
  <c r="E69" i="9" s="1"/>
  <c r="B69" i="9" s="1"/>
  <c r="G69" i="9"/>
  <c r="F69" i="9"/>
  <c r="H68" i="9"/>
  <c r="G68" i="9"/>
  <c r="F68" i="9"/>
  <c r="E68" i="9"/>
  <c r="B68" i="9" s="1"/>
  <c r="H67" i="9"/>
  <c r="G67" i="9"/>
  <c r="E67" i="9" s="1"/>
  <c r="F67" i="9"/>
  <c r="B67" i="9"/>
  <c r="H66" i="9"/>
  <c r="E66" i="9" s="1"/>
  <c r="B66" i="9" s="1"/>
  <c r="G66" i="9"/>
  <c r="F66" i="9"/>
  <c r="H65" i="9"/>
  <c r="G65" i="9"/>
  <c r="E65" i="9" s="1"/>
  <c r="B65" i="9" s="1"/>
  <c r="F65" i="9"/>
  <c r="H64" i="9"/>
  <c r="G64" i="9"/>
  <c r="E64" i="9" s="1"/>
  <c r="B64" i="9" s="1"/>
  <c r="F64" i="9"/>
  <c r="H63" i="9"/>
  <c r="G63" i="9"/>
  <c r="E63" i="9" s="1"/>
  <c r="B63" i="9" s="1"/>
  <c r="F63" i="9"/>
  <c r="H62" i="9"/>
  <c r="G62" i="9"/>
  <c r="F62" i="9"/>
  <c r="E62" i="9"/>
  <c r="B62" i="9"/>
  <c r="H61" i="9"/>
  <c r="G61" i="9"/>
  <c r="F61" i="9"/>
  <c r="E61" i="9"/>
  <c r="B61" i="9"/>
  <c r="H60" i="9"/>
  <c r="G60" i="9"/>
  <c r="E60" i="9" s="1"/>
  <c r="B60" i="9" s="1"/>
  <c r="F60" i="9"/>
  <c r="H59" i="9"/>
  <c r="G59" i="9"/>
  <c r="E59" i="9" s="1"/>
  <c r="B59" i="9" s="1"/>
  <c r="F59" i="9"/>
  <c r="H58" i="9"/>
  <c r="G58" i="9"/>
  <c r="E58" i="9" s="1"/>
  <c r="B58" i="9" s="1"/>
  <c r="F58" i="9"/>
  <c r="H57" i="9"/>
  <c r="G57" i="9"/>
  <c r="F57" i="9"/>
  <c r="E57" i="9"/>
  <c r="B57" i="9" s="1"/>
  <c r="H56" i="9"/>
  <c r="G56" i="9"/>
  <c r="E56" i="9" s="1"/>
  <c r="B56" i="9" s="1"/>
  <c r="F56" i="9"/>
  <c r="H55" i="9"/>
  <c r="G55" i="9"/>
  <c r="F55" i="9"/>
  <c r="H54" i="9"/>
  <c r="G54" i="9"/>
  <c r="F54" i="9"/>
  <c r="E54" i="9"/>
  <c r="B54" i="9" s="1"/>
  <c r="H53" i="9"/>
  <c r="G53" i="9"/>
  <c r="F53" i="9"/>
  <c r="E53" i="9"/>
  <c r="B53" i="9" s="1"/>
  <c r="H52" i="9"/>
  <c r="G52" i="9"/>
  <c r="E52" i="9" s="1"/>
  <c r="F52" i="9"/>
  <c r="B52" i="9"/>
  <c r="H51" i="9"/>
  <c r="G51" i="9"/>
  <c r="E51" i="9" s="1"/>
  <c r="B51" i="9" s="1"/>
  <c r="F51" i="9"/>
  <c r="H50" i="9"/>
  <c r="G50" i="9"/>
  <c r="F50" i="9"/>
  <c r="E50" i="9"/>
  <c r="B50" i="9" s="1"/>
  <c r="H49" i="9"/>
  <c r="G49" i="9"/>
  <c r="F49" i="9"/>
  <c r="E49" i="9"/>
  <c r="B49" i="9" s="1"/>
  <c r="H48" i="9"/>
  <c r="G48" i="9"/>
  <c r="F48" i="9"/>
  <c r="E48" i="9"/>
  <c r="B48" i="9" s="1"/>
  <c r="H47" i="9"/>
  <c r="G47" i="9"/>
  <c r="E47" i="9" s="1"/>
  <c r="B47" i="9" s="1"/>
  <c r="F47" i="9"/>
  <c r="H46" i="9"/>
  <c r="G46" i="9"/>
  <c r="E46" i="9" s="1"/>
  <c r="B46" i="9" s="1"/>
  <c r="F46" i="9"/>
  <c r="H45" i="9"/>
  <c r="G45" i="9"/>
  <c r="F45" i="9"/>
  <c r="E45" i="9"/>
  <c r="B45" i="9" s="1"/>
  <c r="H44" i="9"/>
  <c r="G44" i="9"/>
  <c r="F44" i="9"/>
  <c r="E44" i="9"/>
  <c r="B44" i="9"/>
  <c r="H43" i="9"/>
  <c r="G43" i="9"/>
  <c r="F43" i="9"/>
  <c r="H42" i="9"/>
  <c r="E42" i="9" s="1"/>
  <c r="B42" i="9" s="1"/>
  <c r="G42" i="9"/>
  <c r="F42" i="9"/>
  <c r="H41" i="9"/>
  <c r="G41" i="9"/>
  <c r="E41" i="9" s="1"/>
  <c r="B41" i="9" s="1"/>
  <c r="F41" i="9"/>
  <c r="H40" i="9"/>
  <c r="G40" i="9"/>
  <c r="E40" i="9" s="1"/>
  <c r="B40" i="9" s="1"/>
  <c r="F40" i="9"/>
  <c r="H39" i="9"/>
  <c r="E39" i="9" s="1"/>
  <c r="B39" i="9" s="1"/>
  <c r="G39" i="9"/>
  <c r="F39" i="9"/>
  <c r="H38" i="9"/>
  <c r="G38" i="9"/>
  <c r="E38" i="9" s="1"/>
  <c r="B38" i="9" s="1"/>
  <c r="F38" i="9"/>
  <c r="H37" i="9"/>
  <c r="G37" i="9"/>
  <c r="E37" i="9" s="1"/>
  <c r="B37" i="9" s="1"/>
  <c r="F37" i="9"/>
  <c r="H36" i="9"/>
  <c r="G36" i="9"/>
  <c r="F36" i="9"/>
  <c r="H35" i="9"/>
  <c r="G35" i="9"/>
  <c r="F35" i="9"/>
  <c r="E35" i="9"/>
  <c r="B35" i="9" s="1"/>
  <c r="H34" i="9"/>
  <c r="E34" i="9" s="1"/>
  <c r="B34" i="9" s="1"/>
  <c r="G34" i="9"/>
  <c r="F34" i="9"/>
  <c r="H33" i="9"/>
  <c r="E33" i="9" s="1"/>
  <c r="B33" i="9" s="1"/>
  <c r="G33" i="9"/>
  <c r="F33" i="9"/>
  <c r="H32" i="9"/>
  <c r="E32" i="9" s="1"/>
  <c r="B32" i="9" s="1"/>
  <c r="G32" i="9"/>
  <c r="F32" i="9"/>
  <c r="H31" i="9"/>
  <c r="G31" i="9"/>
  <c r="E31" i="9" s="1"/>
  <c r="B31" i="9" s="1"/>
  <c r="F31" i="9"/>
  <c r="H30" i="9"/>
  <c r="G30" i="9"/>
  <c r="F30" i="9"/>
  <c r="E30" i="9"/>
  <c r="B30" i="9" s="1"/>
  <c r="H29" i="9"/>
  <c r="E29" i="9" s="1"/>
  <c r="B29" i="9" s="1"/>
  <c r="G29" i="9"/>
  <c r="F29" i="9"/>
  <c r="H28" i="9"/>
  <c r="G28" i="9"/>
  <c r="E28" i="9" s="1"/>
  <c r="B28" i="9" s="1"/>
  <c r="F28" i="9"/>
  <c r="H27" i="9"/>
  <c r="E27" i="9" s="1"/>
  <c r="B27" i="9" s="1"/>
  <c r="G27" i="9"/>
  <c r="F27" i="9"/>
  <c r="H26" i="9"/>
  <c r="G26" i="9"/>
  <c r="E26" i="9" s="1"/>
  <c r="B26" i="9" s="1"/>
  <c r="F26" i="9"/>
  <c r="H25" i="9"/>
  <c r="G25" i="9"/>
  <c r="E25" i="9" s="1"/>
  <c r="B25" i="9" s="1"/>
  <c r="F25" i="9"/>
  <c r="F24" i="9"/>
  <c r="F4" i="9"/>
  <c r="O3" i="9"/>
  <c r="I3" i="9"/>
  <c r="H309" i="9" s="1"/>
  <c r="H3" i="9"/>
  <c r="G3" i="9"/>
  <c r="D104" i="8"/>
  <c r="D97" i="8"/>
  <c r="D92" i="8"/>
  <c r="D87" i="8"/>
  <c r="D82" i="8"/>
  <c r="D77" i="8"/>
  <c r="D72" i="8"/>
  <c r="D67" i="8"/>
  <c r="D62" i="8"/>
  <c r="D57" i="8"/>
  <c r="D52" i="8"/>
  <c r="D51" i="8" s="1"/>
  <c r="D45" i="8" s="1"/>
  <c r="I40" i="3" s="1"/>
  <c r="D46" i="8"/>
  <c r="D37" i="8"/>
  <c r="D27" i="8"/>
  <c r="D25" i="8" s="1"/>
  <c r="D18" i="8"/>
  <c r="D8" i="8"/>
  <c r="D6" i="8"/>
  <c r="E44" i="7"/>
  <c r="E38" i="7" s="1"/>
  <c r="D44" i="7"/>
  <c r="D38" i="7" s="1"/>
  <c r="E39" i="7"/>
  <c r="D39" i="7"/>
  <c r="E30" i="7"/>
  <c r="E22" i="7" s="1"/>
  <c r="D1555" i="1" s="1"/>
  <c r="D30" i="7"/>
  <c r="E23" i="7"/>
  <c r="D23" i="7"/>
  <c r="D22" i="7"/>
  <c r="E14" i="7"/>
  <c r="E6" i="7" s="1"/>
  <c r="D14" i="7"/>
  <c r="D6" i="7" s="1"/>
  <c r="D5" i="7" s="1"/>
  <c r="E7" i="7"/>
  <c r="D7" i="7"/>
  <c r="F140" i="6"/>
  <c r="F139" i="6"/>
  <c r="F138" i="6"/>
  <c r="F137" i="6"/>
  <c r="F136" i="6"/>
  <c r="F135" i="6"/>
  <c r="F134" i="6"/>
  <c r="F133" i="6"/>
  <c r="F132" i="6"/>
  <c r="F131" i="6"/>
  <c r="E130" i="6"/>
  <c r="D130" i="6"/>
  <c r="E129" i="6"/>
  <c r="D129" i="6"/>
  <c r="F129" i="6" s="1"/>
  <c r="F128" i="6"/>
  <c r="F127" i="6"/>
  <c r="F126" i="6"/>
  <c r="F125" i="6"/>
  <c r="F124" i="6"/>
  <c r="F123" i="6"/>
  <c r="E122" i="6"/>
  <c r="D122" i="6"/>
  <c r="F121" i="6"/>
  <c r="F120" i="6"/>
  <c r="F119" i="6"/>
  <c r="F118" i="6"/>
  <c r="E118" i="6"/>
  <c r="E114" i="6" s="1"/>
  <c r="D118" i="6"/>
  <c r="F117" i="6"/>
  <c r="F116" i="6"/>
  <c r="F115" i="6"/>
  <c r="E115" i="6"/>
  <c r="D115"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49" i="6"/>
  <c r="F48" i="6"/>
  <c r="F47" i="6"/>
  <c r="F46" i="6"/>
  <c r="F45" i="6"/>
  <c r="F44" i="6"/>
  <c r="F43" i="6"/>
  <c r="E43" i="6"/>
  <c r="D43" i="6"/>
  <c r="F42" i="6"/>
  <c r="F41" i="6"/>
  <c r="F40" i="6"/>
  <c r="F39" i="6"/>
  <c r="E39" i="6"/>
  <c r="D39" i="6"/>
  <c r="F38" i="6"/>
  <c r="F37" i="6"/>
  <c r="E36" i="6"/>
  <c r="E35" i="6" s="1"/>
  <c r="D36" i="6"/>
  <c r="F36" i="6" s="1"/>
  <c r="F34" i="6"/>
  <c r="F33" i="6"/>
  <c r="F32" i="6"/>
  <c r="F31" i="6"/>
  <c r="F30" i="6"/>
  <c r="F29" i="6"/>
  <c r="E28" i="6"/>
  <c r="D28" i="6"/>
  <c r="F27" i="6"/>
  <c r="F26" i="6"/>
  <c r="F25" i="6"/>
  <c r="F24" i="6"/>
  <c r="F23" i="6"/>
  <c r="F22" i="6"/>
  <c r="E22" i="6"/>
  <c r="D22" i="6"/>
  <c r="F21" i="6"/>
  <c r="F20" i="6"/>
  <c r="F19" i="6"/>
  <c r="F18" i="6"/>
  <c r="F17" i="6"/>
  <c r="F16" i="6"/>
  <c r="F15" i="6"/>
  <c r="F14" i="6"/>
  <c r="F13" i="6"/>
  <c r="E13" i="6"/>
  <c r="E5" i="6" s="1"/>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F291" i="5"/>
  <c r="E291" i="5"/>
  <c r="D291" i="5"/>
  <c r="F290" i="5"/>
  <c r="F289" i="5"/>
  <c r="F288" i="5"/>
  <c r="F287" i="5"/>
  <c r="F286" i="5"/>
  <c r="F285" i="5"/>
  <c r="F284" i="5"/>
  <c r="F283" i="5"/>
  <c r="F282" i="5"/>
  <c r="F281" i="5"/>
  <c r="F280" i="5"/>
  <c r="F279" i="5"/>
  <c r="F278" i="5"/>
  <c r="E277" i="5"/>
  <c r="D277" i="5"/>
  <c r="D274" i="5" s="1"/>
  <c r="F276" i="5"/>
  <c r="F275" i="5"/>
  <c r="F274" i="5"/>
  <c r="E274" i="5"/>
  <c r="F273" i="5"/>
  <c r="F272" i="5"/>
  <c r="F271" i="5"/>
  <c r="F270" i="5"/>
  <c r="F269" i="5"/>
  <c r="F268" i="5"/>
  <c r="F267" i="5"/>
  <c r="F266" i="5"/>
  <c r="F265" i="5"/>
  <c r="F264" i="5"/>
  <c r="E264" i="5"/>
  <c r="D264" i="5"/>
  <c r="F263" i="5"/>
  <c r="F262" i="5"/>
  <c r="F261" i="5"/>
  <c r="E260" i="5"/>
  <c r="D260" i="5"/>
  <c r="F259" i="5"/>
  <c r="F258" i="5"/>
  <c r="F257" i="5"/>
  <c r="E256" i="5"/>
  <c r="D256" i="5"/>
  <c r="F254" i="5"/>
  <c r="F253" i="5"/>
  <c r="E252" i="5"/>
  <c r="D252" i="5"/>
  <c r="F252" i="5"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49" i="5"/>
  <c r="F148"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E88" i="5" s="1"/>
  <c r="D89" i="5"/>
  <c r="G314" i="9" s="1"/>
  <c r="F87" i="5"/>
  <c r="F86" i="5"/>
  <c r="F85" i="5"/>
  <c r="F84" i="5"/>
  <c r="F83" i="5"/>
  <c r="E82" i="5"/>
  <c r="D82" i="5"/>
  <c r="F82" i="5" s="1"/>
  <c r="F81" i="5"/>
  <c r="F80" i="5"/>
  <c r="F79" i="5"/>
  <c r="F78" i="5"/>
  <c r="F77" i="5"/>
  <c r="F76" i="5"/>
  <c r="E76" i="5"/>
  <c r="D76" i="5"/>
  <c r="F75" i="5"/>
  <c r="F74" i="5"/>
  <c r="F73" i="5"/>
  <c r="F72" i="5"/>
  <c r="E71" i="5"/>
  <c r="F71" i="5" s="1"/>
  <c r="D71" i="5"/>
  <c r="E70" i="5"/>
  <c r="D70" i="5"/>
  <c r="C1075" i="1"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E35" i="5"/>
  <c r="E12" i="5" s="1"/>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F11" i="5"/>
  <c r="F10" i="5"/>
  <c r="F9"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F630" i="4"/>
  <c r="E630" i="4"/>
  <c r="D630"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E609" i="4"/>
  <c r="F609" i="4" s="1"/>
  <c r="D609" i="4"/>
  <c r="F608" i="4"/>
  <c r="E607" i="4"/>
  <c r="H156" i="9" s="1"/>
  <c r="D607" i="4"/>
  <c r="F606" i="4"/>
  <c r="F605" i="4"/>
  <c r="F604" i="4"/>
  <c r="E603" i="4"/>
  <c r="D603" i="4"/>
  <c r="F603" i="4" s="1"/>
  <c r="F602" i="4"/>
  <c r="F601" i="4"/>
  <c r="F600" i="4"/>
  <c r="F599" i="4"/>
  <c r="E598" i="4"/>
  <c r="E597" i="4" s="1"/>
  <c r="D598" i="4"/>
  <c r="F596" i="4"/>
  <c r="F595" i="4"/>
  <c r="F594" i="4"/>
  <c r="E594" i="4"/>
  <c r="D594" i="4"/>
  <c r="F593" i="4"/>
  <c r="F592" i="4"/>
  <c r="F591" i="4"/>
  <c r="E591" i="4"/>
  <c r="D591" i="4"/>
  <c r="F590" i="4"/>
  <c r="E589" i="4"/>
  <c r="D589" i="4"/>
  <c r="F589" i="4" s="1"/>
  <c r="F588" i="4"/>
  <c r="F587" i="4"/>
  <c r="F586" i="4"/>
  <c r="E585" i="4"/>
  <c r="D585" i="4"/>
  <c r="F585" i="4" s="1"/>
  <c r="E584" i="4"/>
  <c r="F583" i="4"/>
  <c r="F582" i="4"/>
  <c r="E581" i="4"/>
  <c r="E571" i="4" s="1"/>
  <c r="D581" i="4"/>
  <c r="F581" i="4" s="1"/>
  <c r="F580" i="4"/>
  <c r="F579" i="4"/>
  <c r="E578" i="4"/>
  <c r="D578" i="4"/>
  <c r="F578" i="4" s="1"/>
  <c r="F577" i="4"/>
  <c r="F576" i="4"/>
  <c r="E575" i="4"/>
  <c r="D575" i="4"/>
  <c r="F575" i="4" s="1"/>
  <c r="F574" i="4"/>
  <c r="F573" i="4"/>
  <c r="F572" i="4"/>
  <c r="E572" i="4"/>
  <c r="D572"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E536" i="4" s="1"/>
  <c r="D542" i="4"/>
  <c r="F541" i="4"/>
  <c r="F540" i="4"/>
  <c r="F539" i="4"/>
  <c r="F538" i="4"/>
  <c r="E537" i="4"/>
  <c r="D537" i="4"/>
  <c r="F537" i="4" s="1"/>
  <c r="D536" i="4"/>
  <c r="F534" i="4"/>
  <c r="F533" i="4"/>
  <c r="F532" i="4"/>
  <c r="E532" i="4"/>
  <c r="D532" i="4"/>
  <c r="F531" i="4"/>
  <c r="F530" i="4"/>
  <c r="E529" i="4"/>
  <c r="D529" i="4"/>
  <c r="F528" i="4"/>
  <c r="F527" i="4"/>
  <c r="E526" i="4"/>
  <c r="D526" i="4"/>
  <c r="F526" i="4" s="1"/>
  <c r="F525" i="4"/>
  <c r="F524" i="4"/>
  <c r="F523" i="4"/>
  <c r="E523" i="4"/>
  <c r="D523" i="4"/>
  <c r="E522"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1" i="4"/>
  <c r="F500" i="4"/>
  <c r="F499" i="4"/>
  <c r="F498" i="4"/>
  <c r="E497" i="4"/>
  <c r="D497" i="4"/>
  <c r="F497" i="4" s="1"/>
  <c r="F496" i="4"/>
  <c r="F495" i="4"/>
  <c r="F494" i="4"/>
  <c r="F493" i="4"/>
  <c r="F492" i="4"/>
  <c r="E492" i="4"/>
  <c r="D492" i="4"/>
  <c r="F490" i="4"/>
  <c r="F489" i="4"/>
  <c r="F488" i="4"/>
  <c r="E488" i="4"/>
  <c r="D488" i="4"/>
  <c r="F487" i="4"/>
  <c r="F486" i="4"/>
  <c r="F485" i="4"/>
  <c r="E485" i="4"/>
  <c r="D485" i="4"/>
  <c r="C479" i="1" s="1"/>
  <c r="F484" i="4"/>
  <c r="F483" i="4"/>
  <c r="F482" i="4"/>
  <c r="F481" i="4"/>
  <c r="F480" i="4"/>
  <c r="E480" i="4"/>
  <c r="D480" i="4"/>
  <c r="E479" i="4"/>
  <c r="D479" i="4"/>
  <c r="F478" i="4"/>
  <c r="F477" i="4"/>
  <c r="E476" i="4"/>
  <c r="D476" i="4"/>
  <c r="F476" i="4" s="1"/>
  <c r="F475" i="4"/>
  <c r="F474" i="4"/>
  <c r="F473" i="4"/>
  <c r="E473" i="4"/>
  <c r="D473" i="4"/>
  <c r="F472" i="4"/>
  <c r="F471" i="4"/>
  <c r="F470" i="4"/>
  <c r="E470" i="4"/>
  <c r="E466" i="4" s="1"/>
  <c r="D470" i="4"/>
  <c r="F469" i="4"/>
  <c r="F468" i="4"/>
  <c r="E467" i="4"/>
  <c r="D467" i="4"/>
  <c r="F467" i="4" s="1"/>
  <c r="F465" i="4"/>
  <c r="F464" i="4"/>
  <c r="F463" i="4"/>
  <c r="F462" i="4"/>
  <c r="F461" i="4"/>
  <c r="F460" i="4"/>
  <c r="F459" i="4"/>
  <c r="F458" i="4"/>
  <c r="E457" i="4"/>
  <c r="D457" i="4"/>
  <c r="F457" i="4" s="1"/>
  <c r="F456" i="4"/>
  <c r="F455" i="4"/>
  <c r="F454" i="4"/>
  <c r="F453" i="4"/>
  <c r="E452" i="4"/>
  <c r="E431" i="4" s="1"/>
  <c r="D452" i="4"/>
  <c r="F452" i="4" s="1"/>
  <c r="F451" i="4"/>
  <c r="F450" i="4"/>
  <c r="F449" i="4"/>
  <c r="F448" i="4"/>
  <c r="F447" i="4"/>
  <c r="F446" i="4"/>
  <c r="E445" i="4"/>
  <c r="D445" i="4"/>
  <c r="F444" i="4"/>
  <c r="F443" i="4"/>
  <c r="F442" i="4"/>
  <c r="F441" i="4"/>
  <c r="F440" i="4"/>
  <c r="E440" i="4"/>
  <c r="D440" i="4"/>
  <c r="F439" i="4"/>
  <c r="F438" i="4"/>
  <c r="E437" i="4"/>
  <c r="D437" i="4"/>
  <c r="F436" i="4"/>
  <c r="F435" i="4"/>
  <c r="F434" i="4"/>
  <c r="F433" i="4"/>
  <c r="F432" i="4"/>
  <c r="E432" i="4"/>
  <c r="D432" i="4"/>
  <c r="E428" i="4"/>
  <c r="D428" i="4"/>
  <c r="F428" i="4" s="1"/>
  <c r="E427" i="4"/>
  <c r="D427" i="4"/>
  <c r="E426" i="4"/>
  <c r="D426" i="4"/>
  <c r="D647" i="4" s="1"/>
  <c r="C641" i="1" s="1"/>
  <c r="F421" i="4"/>
  <c r="F420" i="4"/>
  <c r="F419" i="4"/>
  <c r="F416" i="4"/>
  <c r="F415" i="4"/>
  <c r="F414" i="4"/>
  <c r="F413" i="4"/>
  <c r="F412" i="4"/>
  <c r="E412" i="4"/>
  <c r="D412" i="4"/>
  <c r="F411" i="4"/>
  <c r="F410" i="4"/>
  <c r="E410" i="4"/>
  <c r="D410" i="4"/>
  <c r="F409" i="4"/>
  <c r="F408" i="4"/>
  <c r="F407" i="4"/>
  <c r="E407" i="4"/>
  <c r="D407" i="4"/>
  <c r="D406" i="4" s="1"/>
  <c r="C401" i="1" s="1"/>
  <c r="E406" i="4"/>
  <c r="F405" i="4"/>
  <c r="F404" i="4"/>
  <c r="F403" i="4"/>
  <c r="F402" i="4"/>
  <c r="E401" i="4"/>
  <c r="D401" i="4"/>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D379" i="4"/>
  <c r="C374" i="1" s="1"/>
  <c r="F378" i="4"/>
  <c r="F377" i="4"/>
  <c r="F376" i="4"/>
  <c r="F375" i="4"/>
  <c r="E374" i="4"/>
  <c r="E373" i="4" s="1"/>
  <c r="D374" i="4"/>
  <c r="F372" i="4"/>
  <c r="F371" i="4"/>
  <c r="F370" i="4"/>
  <c r="F369" i="4"/>
  <c r="F368" i="4"/>
  <c r="F367" i="4"/>
  <c r="E366" i="4"/>
  <c r="F366" i="4" s="1"/>
  <c r="D366" i="4"/>
  <c r="F365" i="4"/>
  <c r="F364" i="4"/>
  <c r="F363" i="4"/>
  <c r="F362" i="4"/>
  <c r="E362" i="4"/>
  <c r="D362" i="4"/>
  <c r="E361" i="4"/>
  <c r="E360" i="4" s="1"/>
  <c r="F359" i="4"/>
  <c r="F358" i="4"/>
  <c r="E358" i="4"/>
  <c r="D358" i="4"/>
  <c r="F357" i="4"/>
  <c r="F356" i="4"/>
  <c r="F355" i="4"/>
  <c r="E355" i="4"/>
  <c r="D355" i="4"/>
  <c r="F354" i="4"/>
  <c r="E354" i="4"/>
  <c r="D354" i="4"/>
  <c r="C349" i="1" s="1"/>
  <c r="F353" i="4"/>
  <c r="F352" i="4"/>
  <c r="F351" i="4"/>
  <c r="F350" i="4"/>
  <c r="F349" i="4"/>
  <c r="E349" i="4"/>
  <c r="D349" i="4"/>
  <c r="F348" i="4"/>
  <c r="F347" i="4"/>
  <c r="F346" i="4"/>
  <c r="E346" i="4"/>
  <c r="D346" i="4"/>
  <c r="C341" i="1" s="1"/>
  <c r="F345" i="4"/>
  <c r="F344" i="4"/>
  <c r="F343" i="4"/>
  <c r="F342" i="4"/>
  <c r="F341" i="4"/>
  <c r="E341" i="4"/>
  <c r="D341" i="4"/>
  <c r="F340" i="4"/>
  <c r="F339" i="4"/>
  <c r="F338" i="4"/>
  <c r="F337" i="4"/>
  <c r="E336" i="4"/>
  <c r="D336" i="4"/>
  <c r="C331" i="1" s="1"/>
  <c r="F335" i="4"/>
  <c r="F334" i="4"/>
  <c r="F333" i="4"/>
  <c r="F332" i="4"/>
  <c r="F331" i="4"/>
  <c r="F330" i="4"/>
  <c r="F329" i="4"/>
  <c r="F328" i="4"/>
  <c r="F327" i="4"/>
  <c r="E327" i="4"/>
  <c r="D327" i="4"/>
  <c r="C322" i="1" s="1"/>
  <c r="F326" i="4"/>
  <c r="F325" i="4"/>
  <c r="F324" i="4"/>
  <c r="F323" i="4"/>
  <c r="F322" i="4"/>
  <c r="E322" i="4"/>
  <c r="D322" i="4"/>
  <c r="C317" i="1" s="1"/>
  <c r="E321" i="4"/>
  <c r="D321" i="4"/>
  <c r="F320" i="4"/>
  <c r="F319" i="4"/>
  <c r="F318" i="4"/>
  <c r="F317" i="4"/>
  <c r="F316" i="4"/>
  <c r="F315" i="4"/>
  <c r="F314" i="4"/>
  <c r="E314" i="4"/>
  <c r="D314" i="4"/>
  <c r="F313" i="4"/>
  <c r="F312" i="4"/>
  <c r="F311" i="4"/>
  <c r="F310" i="4"/>
  <c r="E310" i="4"/>
  <c r="D310" i="4"/>
  <c r="C305" i="1" s="1"/>
  <c r="F306" i="4"/>
  <c r="F305" i="4"/>
  <c r="F304" i="4"/>
  <c r="F303" i="4"/>
  <c r="F302" i="4"/>
  <c r="E298" i="4"/>
  <c r="D298" i="4"/>
  <c r="F298" i="4" s="1"/>
  <c r="E297" i="4"/>
  <c r="D297" i="4"/>
  <c r="C293" i="1" s="1"/>
  <c r="F296" i="4"/>
  <c r="F295" i="4"/>
  <c r="F294" i="4"/>
  <c r="F293" i="4"/>
  <c r="F292" i="4"/>
  <c r="F291" i="4"/>
  <c r="F290" i="4"/>
  <c r="F289" i="4"/>
  <c r="E289" i="4"/>
  <c r="D289" i="4"/>
  <c r="F288" i="4"/>
  <c r="F287" i="4"/>
  <c r="F286" i="4"/>
  <c r="F285" i="4"/>
  <c r="F284" i="4"/>
  <c r="F283" i="4"/>
  <c r="E283" i="4"/>
  <c r="D283" i="4"/>
  <c r="F282" i="4"/>
  <c r="F281" i="4"/>
  <c r="F280" i="4"/>
  <c r="F279" i="4"/>
  <c r="E278" i="4"/>
  <c r="F278" i="4" s="1"/>
  <c r="D278" i="4"/>
  <c r="F277" i="4"/>
  <c r="F276" i="4"/>
  <c r="F275" i="4"/>
  <c r="E274" i="4"/>
  <c r="E273" i="4" s="1"/>
  <c r="D274" i="4"/>
  <c r="D273" i="4"/>
  <c r="C269" i="1" s="1"/>
  <c r="F272" i="4"/>
  <c r="F271" i="4"/>
  <c r="F270" i="4"/>
  <c r="F269" i="4"/>
  <c r="E269" i="4"/>
  <c r="D269" i="4"/>
  <c r="C265" i="1" s="1"/>
  <c r="F268" i="4"/>
  <c r="F267" i="4"/>
  <c r="F266" i="4"/>
  <c r="F265" i="4"/>
  <c r="F264" i="4"/>
  <c r="F263" i="4"/>
  <c r="E263" i="4"/>
  <c r="E262" i="4" s="1"/>
  <c r="D263" i="4"/>
  <c r="C259" i="1" s="1"/>
  <c r="D262" i="4"/>
  <c r="F261" i="4"/>
  <c r="F260" i="4"/>
  <c r="F259" i="4"/>
  <c r="F258" i="4"/>
  <c r="E257" i="4"/>
  <c r="D257" i="4"/>
  <c r="C253" i="1" s="1"/>
  <c r="F256" i="4"/>
  <c r="F255" i="4"/>
  <c r="E254" i="4"/>
  <c r="D254" i="4"/>
  <c r="F253" i="4"/>
  <c r="F252" i="4"/>
  <c r="F251" i="4"/>
  <c r="E250" i="4"/>
  <c r="D250" i="4"/>
  <c r="F249" i="4"/>
  <c r="F248" i="4"/>
  <c r="F247" i="4"/>
  <c r="E246" i="4"/>
  <c r="D246" i="4"/>
  <c r="F245" i="4"/>
  <c r="F244" i="4"/>
  <c r="F243" i="4"/>
  <c r="E242" i="4"/>
  <c r="D242" i="4"/>
  <c r="C238" i="1" s="1"/>
  <c r="F241" i="4"/>
  <c r="F240" i="4"/>
  <c r="F239" i="4"/>
  <c r="F238" i="4"/>
  <c r="F237" i="4"/>
  <c r="E237" i="4"/>
  <c r="D237" i="4"/>
  <c r="C233" i="1" s="1"/>
  <c r="F236" i="4"/>
  <c r="F235" i="4"/>
  <c r="E234" i="4"/>
  <c r="D234" i="4"/>
  <c r="C230" i="1" s="1"/>
  <c r="F233" i="4"/>
  <c r="F232" i="4"/>
  <c r="E231" i="4"/>
  <c r="D231" i="4"/>
  <c r="F229" i="4"/>
  <c r="F228" i="4"/>
  <c r="F227" i="4"/>
  <c r="F226" i="4"/>
  <c r="F225" i="4"/>
  <c r="E225" i="4"/>
  <c r="D225" i="4"/>
  <c r="C221" i="1" s="1"/>
  <c r="F224" i="4"/>
  <c r="F223" i="4"/>
  <c r="F222" i="4"/>
  <c r="E222" i="4"/>
  <c r="D222" i="4"/>
  <c r="F221" i="4"/>
  <c r="E221" i="4"/>
  <c r="D221" i="4"/>
  <c r="C217" i="1" s="1"/>
  <c r="F220" i="4"/>
  <c r="F219" i="4"/>
  <c r="F218" i="4"/>
  <c r="F217" i="4"/>
  <c r="E216" i="4"/>
  <c r="D216" i="4"/>
  <c r="F215" i="4"/>
  <c r="F214" i="4"/>
  <c r="F213" i="4"/>
  <c r="F212" i="4"/>
  <c r="F211" i="4"/>
  <c r="F210" i="4"/>
  <c r="F209" i="4"/>
  <c r="F208" i="4"/>
  <c r="E208" i="4"/>
  <c r="D208" i="4"/>
  <c r="F207" i="4"/>
  <c r="F206" i="4"/>
  <c r="F205" i="4"/>
  <c r="F204" i="4"/>
  <c r="E203" i="4"/>
  <c r="D203" i="4"/>
  <c r="C199" i="1" s="1"/>
  <c r="E202" i="4"/>
  <c r="D202" i="4"/>
  <c r="F202" i="4" s="1"/>
  <c r="F201" i="4"/>
  <c r="F200" i="4"/>
  <c r="F199" i="4"/>
  <c r="F198" i="4"/>
  <c r="F197" i="4"/>
  <c r="F196" i="4"/>
  <c r="F195" i="4"/>
  <c r="F194" i="4"/>
  <c r="E194" i="4"/>
  <c r="D194" i="4"/>
  <c r="C190" i="1" s="1"/>
  <c r="F193" i="4"/>
  <c r="F192" i="4"/>
  <c r="F191" i="4"/>
  <c r="F190" i="4"/>
  <c r="E189" i="4"/>
  <c r="D189" i="4"/>
  <c r="C185" i="1" s="1"/>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F165" i="4"/>
  <c r="E165" i="4"/>
  <c r="D165" i="4"/>
  <c r="E164" i="4"/>
  <c r="F163" i="4"/>
  <c r="F162" i="4"/>
  <c r="F161" i="4"/>
  <c r="E160" i="4"/>
  <c r="D160" i="4"/>
  <c r="F159" i="4"/>
  <c r="F158" i="4"/>
  <c r="F157" i="4"/>
  <c r="F156" i="4"/>
  <c r="F155" i="4"/>
  <c r="E154" i="4"/>
  <c r="E153" i="4" s="1"/>
  <c r="D154" i="4"/>
  <c r="F154" i="4" s="1"/>
  <c r="F151" i="4"/>
  <c r="F150" i="4"/>
  <c r="F149" i="4"/>
  <c r="F148" i="4"/>
  <c r="F147" i="4"/>
  <c r="F146" i="4"/>
  <c r="F145" i="4"/>
  <c r="F144" i="4"/>
  <c r="F143" i="4"/>
  <c r="F142" i="4"/>
  <c r="F141" i="4"/>
  <c r="E141" i="4"/>
  <c r="D141" i="4"/>
  <c r="E140" i="4"/>
  <c r="F139" i="4"/>
  <c r="F138" i="4"/>
  <c r="F137" i="4"/>
  <c r="F136" i="4"/>
  <c r="E135" i="4"/>
  <c r="D131" i="1" s="1"/>
  <c r="D135" i="4"/>
  <c r="C131" i="1" s="1"/>
  <c r="F133" i="4"/>
  <c r="F132" i="4"/>
  <c r="F131" i="4"/>
  <c r="F130" i="4"/>
  <c r="F129" i="4"/>
  <c r="E129" i="4"/>
  <c r="D129" i="4"/>
  <c r="C125" i="1" s="1"/>
  <c r="F128" i="4"/>
  <c r="F127" i="4"/>
  <c r="F126" i="4"/>
  <c r="E126" i="4"/>
  <c r="E125" i="4" s="1"/>
  <c r="D126" i="4"/>
  <c r="C122" i="1" s="1"/>
  <c r="D125" i="4"/>
  <c r="C121" i="1" s="1"/>
  <c r="F124" i="4"/>
  <c r="F123" i="4"/>
  <c r="F122" i="4"/>
  <c r="F121" i="4"/>
  <c r="F120" i="4"/>
  <c r="E120" i="4"/>
  <c r="D120" i="4"/>
  <c r="C116" i="1" s="1"/>
  <c r="F119" i="4"/>
  <c r="F118" i="4"/>
  <c r="F117" i="4"/>
  <c r="F116" i="4"/>
  <c r="F115" i="4"/>
  <c r="F114" i="4"/>
  <c r="F113" i="4"/>
  <c r="E112" i="4"/>
  <c r="E106" i="4" s="1"/>
  <c r="D112" i="4"/>
  <c r="F112" i="4" s="1"/>
  <c r="F111" i="4"/>
  <c r="F110" i="4"/>
  <c r="F109" i="4"/>
  <c r="F108" i="4"/>
  <c r="F107" i="4"/>
  <c r="E107" i="4"/>
  <c r="D107" i="4"/>
  <c r="F105" i="4"/>
  <c r="F104" i="4"/>
  <c r="F103" i="4"/>
  <c r="F102" i="4"/>
  <c r="F101" i="4"/>
  <c r="F100" i="4"/>
  <c r="F99" i="4"/>
  <c r="E98" i="4"/>
  <c r="D98" i="4"/>
  <c r="F97" i="4"/>
  <c r="F96" i="4"/>
  <c r="F95" i="4"/>
  <c r="F94" i="4"/>
  <c r="F93" i="4"/>
  <c r="F92" i="4"/>
  <c r="F91" i="4"/>
  <c r="E91" i="4"/>
  <c r="D91" i="4"/>
  <c r="F90" i="4"/>
  <c r="F89" i="4"/>
  <c r="F88" i="4"/>
  <c r="F87" i="4"/>
  <c r="F86" i="4"/>
  <c r="F85" i="4"/>
  <c r="F84" i="4"/>
  <c r="E83" i="4"/>
  <c r="F83" i="4" s="1"/>
  <c r="D83" i="4"/>
  <c r="D82" i="4" s="1"/>
  <c r="F81" i="4"/>
  <c r="F80" i="4"/>
  <c r="F79" i="4"/>
  <c r="F78" i="4"/>
  <c r="E77" i="4"/>
  <c r="D77" i="4"/>
  <c r="F77" i="4" s="1"/>
  <c r="F76" i="4"/>
  <c r="F75" i="4"/>
  <c r="F74" i="4"/>
  <c r="E74" i="4"/>
  <c r="D74" i="4"/>
  <c r="F73" i="4"/>
  <c r="F72" i="4"/>
  <c r="E71" i="4"/>
  <c r="D71" i="4"/>
  <c r="F71" i="4" s="1"/>
  <c r="F70" i="4"/>
  <c r="F69" i="4"/>
  <c r="E68" i="4"/>
  <c r="F68" i="4" s="1"/>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F48" i="4"/>
  <c r="F47" i="4"/>
  <c r="F46" i="4"/>
  <c r="F45" i="4"/>
  <c r="F44" i="4"/>
  <c r="E44" i="4"/>
  <c r="E43" i="4" s="1"/>
  <c r="D44" i="4"/>
  <c r="F43" i="4"/>
  <c r="D43" i="4"/>
  <c r="F42" i="4"/>
  <c r="F41" i="4"/>
  <c r="F40" i="4"/>
  <c r="E39" i="4"/>
  <c r="D39" i="4"/>
  <c r="F39" i="4" s="1"/>
  <c r="F38" i="4"/>
  <c r="F37" i="4"/>
  <c r="E36" i="4"/>
  <c r="D36" i="4"/>
  <c r="F36" i="4" s="1"/>
  <c r="F35" i="4"/>
  <c r="F34" i="4"/>
  <c r="F33" i="4"/>
  <c r="F32" i="4"/>
  <c r="F31" i="4"/>
  <c r="F30" i="4"/>
  <c r="E29" i="4"/>
  <c r="D29" i="4"/>
  <c r="F29" i="4" s="1"/>
  <c r="F28" i="4"/>
  <c r="F27" i="4"/>
  <c r="F26" i="4"/>
  <c r="F25" i="4"/>
  <c r="F24" i="4"/>
  <c r="E23" i="4"/>
  <c r="F23" i="4" s="1"/>
  <c r="D23" i="4"/>
  <c r="F22" i="4"/>
  <c r="F21" i="4"/>
  <c r="F20" i="4"/>
  <c r="F19" i="4"/>
  <c r="F18" i="4"/>
  <c r="F17" i="4"/>
  <c r="E17" i="4"/>
  <c r="D17" i="4"/>
  <c r="F16" i="4"/>
  <c r="F15" i="4"/>
  <c r="F14" i="4"/>
  <c r="F13" i="4"/>
  <c r="F12" i="4"/>
  <c r="F11" i="4"/>
  <c r="F10" i="4"/>
  <c r="F9" i="4"/>
  <c r="E8" i="4"/>
  <c r="D8" i="4"/>
  <c r="F8" i="4" s="1"/>
  <c r="I41" i="3"/>
  <c r="G41" i="3"/>
  <c r="B41" i="3"/>
  <c r="G40" i="3"/>
  <c r="B40" i="3"/>
  <c r="G39" i="3"/>
  <c r="B39" i="3"/>
  <c r="H38" i="3"/>
  <c r="G38" i="3"/>
  <c r="B38" i="3"/>
  <c r="I36" i="3"/>
  <c r="H36" i="3"/>
  <c r="G36" i="3"/>
  <c r="B36" i="3"/>
  <c r="I35" i="3"/>
  <c r="H35" i="3"/>
  <c r="G35" i="3"/>
  <c r="B35" i="3"/>
  <c r="I34" i="3"/>
  <c r="H34" i="3"/>
  <c r="G34" i="3"/>
  <c r="B34" i="3"/>
  <c r="H33" i="3"/>
  <c r="G33" i="3"/>
  <c r="B33" i="3"/>
  <c r="G31" i="3"/>
  <c r="B31" i="3"/>
  <c r="I30" i="3"/>
  <c r="H30" i="3"/>
  <c r="G30" i="3"/>
  <c r="B30" i="3"/>
  <c r="I29" i="3"/>
  <c r="H29" i="3"/>
  <c r="G29" i="3"/>
  <c r="B29" i="3"/>
  <c r="I28" i="3"/>
  <c r="G28" i="3"/>
  <c r="B28" i="3"/>
  <c r="I27" i="3"/>
  <c r="G27" i="3"/>
  <c r="B27" i="3"/>
  <c r="G25" i="3"/>
  <c r="B25" i="3"/>
  <c r="G24" i="3"/>
  <c r="B24" i="3"/>
  <c r="G23" i="3"/>
  <c r="B23" i="3"/>
  <c r="I22" i="3"/>
  <c r="G22" i="3"/>
  <c r="B22" i="3"/>
  <c r="G20" i="3"/>
  <c r="B20" i="3"/>
  <c r="G19" i="3"/>
  <c r="B19" i="3"/>
  <c r="G18" i="3"/>
  <c r="B18" i="3"/>
  <c r="G17" i="3"/>
  <c r="B17" i="3"/>
  <c r="H10" i="3" a="1"/>
  <c r="H10" i="3" s="1"/>
  <c r="L3" i="9" s="1"/>
  <c r="H1686" i="1"/>
  <c r="G1686" i="1"/>
  <c r="C1686" i="1"/>
  <c r="C1685" i="1"/>
  <c r="H1685" i="1" s="1"/>
  <c r="H1684" i="1"/>
  <c r="C1684" i="1"/>
  <c r="G1684" i="1" s="1"/>
  <c r="H1683" i="1"/>
  <c r="G1683" i="1"/>
  <c r="C1683" i="1"/>
  <c r="C1682" i="1"/>
  <c r="H1682" i="1" s="1"/>
  <c r="H1681" i="1"/>
  <c r="C1681" i="1"/>
  <c r="G1681" i="1" s="1"/>
  <c r="C1680" i="1"/>
  <c r="H1679" i="1"/>
  <c r="G1679" i="1"/>
  <c r="C1679" i="1"/>
  <c r="C1678" i="1"/>
  <c r="H1678" i="1" s="1"/>
  <c r="H1677" i="1"/>
  <c r="G1677" i="1"/>
  <c r="C1677" i="1"/>
  <c r="C1676" i="1"/>
  <c r="G1676" i="1" s="1"/>
  <c r="H1675" i="1"/>
  <c r="G1675" i="1"/>
  <c r="C1675" i="1"/>
  <c r="C1674" i="1"/>
  <c r="H1674" i="1" s="1"/>
  <c r="H1673" i="1"/>
  <c r="G1673" i="1"/>
  <c r="C1673" i="1"/>
  <c r="C1672" i="1"/>
  <c r="G1672" i="1" s="1"/>
  <c r="H1671" i="1"/>
  <c r="G1671" i="1"/>
  <c r="C1671" i="1"/>
  <c r="G1670" i="1"/>
  <c r="C1670" i="1"/>
  <c r="H1670" i="1" s="1"/>
  <c r="C1669" i="1"/>
  <c r="H1669" i="1" s="1"/>
  <c r="H1668" i="1"/>
  <c r="C1668" i="1"/>
  <c r="G1668" i="1" s="1"/>
  <c r="H1667" i="1"/>
  <c r="G1667" i="1"/>
  <c r="C1667" i="1"/>
  <c r="C1666" i="1"/>
  <c r="G1666" i="1" s="1"/>
  <c r="C1665" i="1"/>
  <c r="H1665" i="1" s="1"/>
  <c r="H1664" i="1"/>
  <c r="C1664" i="1"/>
  <c r="G1664" i="1" s="1"/>
  <c r="H1663" i="1"/>
  <c r="G1663" i="1"/>
  <c r="C1663" i="1"/>
  <c r="H1662" i="1"/>
  <c r="C1662" i="1"/>
  <c r="G1662" i="1" s="1"/>
  <c r="C1661" i="1"/>
  <c r="H1661" i="1" s="1"/>
  <c r="C1660" i="1"/>
  <c r="G1660" i="1" s="1"/>
  <c r="H1659" i="1"/>
  <c r="G1659" i="1"/>
  <c r="C1659" i="1"/>
  <c r="H1658" i="1"/>
  <c r="G1658" i="1"/>
  <c r="C1658" i="1"/>
  <c r="G1657" i="1"/>
  <c r="C1657" i="1"/>
  <c r="H1657" i="1" s="1"/>
  <c r="C1656" i="1"/>
  <c r="G1656" i="1" s="1"/>
  <c r="H1655" i="1"/>
  <c r="G1655" i="1"/>
  <c r="C1655" i="1"/>
  <c r="C1654" i="1"/>
  <c r="C1653" i="1"/>
  <c r="G1653" i="1" s="1"/>
  <c r="C1652" i="1"/>
  <c r="G1652" i="1" s="1"/>
  <c r="H1651" i="1"/>
  <c r="G1651" i="1"/>
  <c r="C1651" i="1"/>
  <c r="C1650" i="1"/>
  <c r="H1650" i="1" s="1"/>
  <c r="H1649" i="1"/>
  <c r="C1649" i="1"/>
  <c r="G1649" i="1" s="1"/>
  <c r="H1648" i="1"/>
  <c r="C1648" i="1"/>
  <c r="G1648" i="1" s="1"/>
  <c r="H1647" i="1"/>
  <c r="G1647" i="1"/>
  <c r="C1647" i="1"/>
  <c r="H1646" i="1"/>
  <c r="C1646" i="1"/>
  <c r="G1646" i="1" s="1"/>
  <c r="H1645" i="1"/>
  <c r="G1645" i="1"/>
  <c r="C1645" i="1"/>
  <c r="C1644" i="1"/>
  <c r="G1644" i="1" s="1"/>
  <c r="H1643" i="1"/>
  <c r="G1643" i="1"/>
  <c r="C1643" i="1"/>
  <c r="H1642" i="1"/>
  <c r="G1642" i="1"/>
  <c r="C1642" i="1"/>
  <c r="C1641" i="1"/>
  <c r="C1640" i="1"/>
  <c r="G1640" i="1" s="1"/>
  <c r="H1639" i="1"/>
  <c r="G1639" i="1"/>
  <c r="C1639" i="1"/>
  <c r="H1638" i="1"/>
  <c r="G1638" i="1"/>
  <c r="C1638" i="1"/>
  <c r="C1637" i="1"/>
  <c r="H1637" i="1" s="1"/>
  <c r="H1636" i="1"/>
  <c r="C1636" i="1"/>
  <c r="G1636" i="1" s="1"/>
  <c r="H1635" i="1"/>
  <c r="G1635" i="1"/>
  <c r="C1635" i="1"/>
  <c r="C1634" i="1"/>
  <c r="H1634" i="1" s="1"/>
  <c r="H1633" i="1"/>
  <c r="C1633" i="1"/>
  <c r="G1633" i="1" s="1"/>
  <c r="C1632" i="1"/>
  <c r="H1631" i="1"/>
  <c r="G1631" i="1"/>
  <c r="C1631" i="1"/>
  <c r="C1630" i="1"/>
  <c r="H1630" i="1" s="1"/>
  <c r="H1629" i="1"/>
  <c r="G1629" i="1"/>
  <c r="C1629" i="1"/>
  <c r="C1628" i="1"/>
  <c r="G1628" i="1" s="1"/>
  <c r="H1627" i="1"/>
  <c r="G1627" i="1"/>
  <c r="C1627" i="1"/>
  <c r="C1626" i="1"/>
  <c r="H1626" i="1" s="1"/>
  <c r="H1625" i="1"/>
  <c r="G1625" i="1"/>
  <c r="C1625" i="1"/>
  <c r="C1624" i="1"/>
  <c r="G1624" i="1" s="1"/>
  <c r="H1623" i="1"/>
  <c r="G1623" i="1"/>
  <c r="C1623" i="1"/>
  <c r="G1622" i="1"/>
  <c r="C1622" i="1"/>
  <c r="H1622" i="1" s="1"/>
  <c r="H1620" i="1"/>
  <c r="C1620" i="1"/>
  <c r="G1620" i="1" s="1"/>
  <c r="H1619" i="1"/>
  <c r="G1619" i="1"/>
  <c r="C1619" i="1"/>
  <c r="C1618" i="1"/>
  <c r="G1618" i="1" s="1"/>
  <c r="C1617" i="1"/>
  <c r="H1617" i="1" s="1"/>
  <c r="H1616" i="1"/>
  <c r="C1616" i="1"/>
  <c r="G1616" i="1" s="1"/>
  <c r="H1615" i="1"/>
  <c r="G1615" i="1"/>
  <c r="C1615" i="1"/>
  <c r="H1614" i="1"/>
  <c r="C1614" i="1"/>
  <c r="G1614" i="1" s="1"/>
  <c r="C1613" i="1"/>
  <c r="H1613" i="1" s="1"/>
  <c r="C1612" i="1"/>
  <c r="G1612" i="1" s="1"/>
  <c r="H1611" i="1"/>
  <c r="G1611" i="1"/>
  <c r="C1611" i="1"/>
  <c r="H1610" i="1"/>
  <c r="G1610" i="1"/>
  <c r="C1610" i="1"/>
  <c r="G1609" i="1"/>
  <c r="C1609" i="1"/>
  <c r="H1609" i="1" s="1"/>
  <c r="C1608" i="1"/>
  <c r="G1608" i="1" s="1"/>
  <c r="H1607" i="1"/>
  <c r="G1607" i="1"/>
  <c r="C1607" i="1"/>
  <c r="C1606" i="1"/>
  <c r="C1605" i="1"/>
  <c r="G1605" i="1" s="1"/>
  <c r="C1604" i="1"/>
  <c r="G1604" i="1" s="1"/>
  <c r="H1603" i="1"/>
  <c r="G1603" i="1"/>
  <c r="C1603" i="1"/>
  <c r="C1602" i="1"/>
  <c r="H1602" i="1" s="1"/>
  <c r="H1601" i="1"/>
  <c r="C1601" i="1"/>
  <c r="G1601" i="1" s="1"/>
  <c r="H1600" i="1"/>
  <c r="C1600" i="1"/>
  <c r="G1600" i="1" s="1"/>
  <c r="H1599" i="1"/>
  <c r="G1599" i="1"/>
  <c r="C1599" i="1"/>
  <c r="H1598" i="1"/>
  <c r="C1598" i="1"/>
  <c r="G1598" i="1" s="1"/>
  <c r="H1597" i="1"/>
  <c r="G1597" i="1"/>
  <c r="C1597" i="1"/>
  <c r="C1596" i="1"/>
  <c r="G1596" i="1" s="1"/>
  <c r="H1595" i="1"/>
  <c r="G1595" i="1"/>
  <c r="C1595" i="1"/>
  <c r="H1594" i="1"/>
  <c r="G1594" i="1"/>
  <c r="C1594" i="1"/>
  <c r="C1593" i="1"/>
  <c r="C1592" i="1"/>
  <c r="G1592" i="1" s="1"/>
  <c r="H1591" i="1"/>
  <c r="G1591" i="1"/>
  <c r="C1591" i="1"/>
  <c r="H1590" i="1"/>
  <c r="G1590" i="1"/>
  <c r="C1590" i="1"/>
  <c r="C1589" i="1"/>
  <c r="H1589" i="1" s="1"/>
  <c r="H1588" i="1"/>
  <c r="C1588" i="1"/>
  <c r="G1588" i="1" s="1"/>
  <c r="H1587" i="1"/>
  <c r="G1587" i="1"/>
  <c r="C1587" i="1"/>
  <c r="C1586" i="1"/>
  <c r="H1586" i="1" s="1"/>
  <c r="H1585" i="1"/>
  <c r="C1585" i="1"/>
  <c r="G1585" i="1" s="1"/>
  <c r="C1584" i="1"/>
  <c r="H1583" i="1"/>
  <c r="G1583" i="1"/>
  <c r="C1583" i="1"/>
  <c r="C1582" i="1"/>
  <c r="H1582" i="1" s="1"/>
  <c r="D1581" i="1"/>
  <c r="C1581" i="1"/>
  <c r="D1580" i="1"/>
  <c r="C1580" i="1"/>
  <c r="H1580" i="1" s="1"/>
  <c r="D1579" i="1"/>
  <c r="C1579" i="1"/>
  <c r="J1579" i="1" s="1"/>
  <c r="J1578" i="1"/>
  <c r="D1578" i="1"/>
  <c r="C1578" i="1"/>
  <c r="D1577" i="1"/>
  <c r="H1577" i="1" s="1"/>
  <c r="C1577" i="1"/>
  <c r="H1576" i="1"/>
  <c r="G1576" i="1"/>
  <c r="I1576" i="1" s="1"/>
  <c r="D1576" i="1"/>
  <c r="C1576" i="1"/>
  <c r="J1576" i="1" s="1"/>
  <c r="D1575" i="1"/>
  <c r="C1575" i="1"/>
  <c r="J1575" i="1" s="1"/>
  <c r="D1574" i="1"/>
  <c r="C1574" i="1"/>
  <c r="D1573" i="1"/>
  <c r="C1573" i="1"/>
  <c r="H1573" i="1" s="1"/>
  <c r="G1572" i="1"/>
  <c r="D1572" i="1"/>
  <c r="C1572" i="1"/>
  <c r="D1571" i="1"/>
  <c r="C1571" i="1"/>
  <c r="D1570" i="1"/>
  <c r="C1570" i="1"/>
  <c r="H1570" i="1" s="1"/>
  <c r="J1569" i="1"/>
  <c r="D1569" i="1"/>
  <c r="C1569" i="1"/>
  <c r="H1569" i="1" s="1"/>
  <c r="J1568" i="1"/>
  <c r="D1568" i="1"/>
  <c r="C1568" i="1"/>
  <c r="H1568" i="1" s="1"/>
  <c r="J1567" i="1"/>
  <c r="I1567" i="1"/>
  <c r="G1567" i="1"/>
  <c r="D1567" i="1"/>
  <c r="C1567" i="1"/>
  <c r="H1567" i="1" s="1"/>
  <c r="J1566" i="1"/>
  <c r="D1566" i="1"/>
  <c r="C1566" i="1"/>
  <c r="G1566" i="1" s="1"/>
  <c r="J1565" i="1"/>
  <c r="G1565" i="1"/>
  <c r="D1565" i="1"/>
  <c r="C1565" i="1"/>
  <c r="H1564" i="1"/>
  <c r="D1564" i="1"/>
  <c r="C1564" i="1"/>
  <c r="J1564" i="1" s="1"/>
  <c r="D1563" i="1"/>
  <c r="C1563" i="1"/>
  <c r="H1563" i="1" s="1"/>
  <c r="D1562" i="1"/>
  <c r="C1562" i="1"/>
  <c r="D1561" i="1"/>
  <c r="C1561" i="1"/>
  <c r="J1561" i="1" s="1"/>
  <c r="D1560" i="1"/>
  <c r="C1560" i="1"/>
  <c r="D1559" i="1"/>
  <c r="C1559" i="1"/>
  <c r="J1559" i="1" s="1"/>
  <c r="D1558" i="1"/>
  <c r="C1558" i="1"/>
  <c r="J1558" i="1" s="1"/>
  <c r="D1557" i="1"/>
  <c r="C1557" i="1"/>
  <c r="J1557" i="1" s="1"/>
  <c r="D1556" i="1"/>
  <c r="H1556" i="1" s="1"/>
  <c r="C1556" i="1"/>
  <c r="C1555" i="1"/>
  <c r="H1555" i="1" s="1"/>
  <c r="J1554" i="1"/>
  <c r="D1554" i="1"/>
  <c r="C1554" i="1"/>
  <c r="J1553" i="1"/>
  <c r="H1553" i="1"/>
  <c r="I1553" i="1" s="1"/>
  <c r="G1553" i="1"/>
  <c r="D1553" i="1"/>
  <c r="C1553" i="1"/>
  <c r="J1552" i="1"/>
  <c r="D1552" i="1"/>
  <c r="C1552" i="1"/>
  <c r="H1552" i="1" s="1"/>
  <c r="J1551" i="1"/>
  <c r="H1551" i="1"/>
  <c r="G1551" i="1"/>
  <c r="I1551" i="1" s="1"/>
  <c r="D1551" i="1"/>
  <c r="C1551" i="1"/>
  <c r="J1550" i="1"/>
  <c r="G1550" i="1"/>
  <c r="I1550" i="1" s="1"/>
  <c r="D1550" i="1"/>
  <c r="C1550" i="1"/>
  <c r="H1550" i="1" s="1"/>
  <c r="H1549" i="1"/>
  <c r="G1549" i="1"/>
  <c r="I1549" i="1" s="1"/>
  <c r="D1549" i="1"/>
  <c r="C1549" i="1"/>
  <c r="J1549" i="1" s="1"/>
  <c r="D1548" i="1"/>
  <c r="G1548" i="1" s="1"/>
  <c r="C1548" i="1"/>
  <c r="D1547" i="1"/>
  <c r="J1547" i="1" s="1"/>
  <c r="C1547" i="1"/>
  <c r="J1546" i="1"/>
  <c r="D1546" i="1"/>
  <c r="C1546" i="1"/>
  <c r="G1546" i="1" s="1"/>
  <c r="J1545" i="1"/>
  <c r="G1545" i="1"/>
  <c r="I1545" i="1" s="1"/>
  <c r="D1545" i="1"/>
  <c r="H1545" i="1" s="1"/>
  <c r="C1545" i="1"/>
  <c r="J1544" i="1"/>
  <c r="I1544" i="1"/>
  <c r="H1544" i="1"/>
  <c r="D1544" i="1"/>
  <c r="C1544" i="1"/>
  <c r="G1544" i="1" s="1"/>
  <c r="J1543" i="1"/>
  <c r="D1543" i="1"/>
  <c r="G1543" i="1" s="1"/>
  <c r="C1543" i="1"/>
  <c r="J1542" i="1"/>
  <c r="H1542" i="1"/>
  <c r="D1542" i="1"/>
  <c r="C1542" i="1"/>
  <c r="J1541" i="1"/>
  <c r="I1541" i="1"/>
  <c r="H1541" i="1"/>
  <c r="D1541" i="1"/>
  <c r="G1541" i="1" s="1"/>
  <c r="C1541" i="1"/>
  <c r="D1540" i="1"/>
  <c r="H1540" i="1" s="1"/>
  <c r="C1540" i="1"/>
  <c r="D1539" i="1"/>
  <c r="C1539" i="1"/>
  <c r="C1538" i="1"/>
  <c r="H1536" i="1"/>
  <c r="G1536" i="1"/>
  <c r="D1536" i="1"/>
  <c r="C1536" i="1"/>
  <c r="H1535" i="1"/>
  <c r="G1535" i="1"/>
  <c r="D1535" i="1"/>
  <c r="C1535" i="1"/>
  <c r="D1534" i="1"/>
  <c r="C1534" i="1"/>
  <c r="H1533" i="1"/>
  <c r="G1533" i="1"/>
  <c r="D1533" i="1"/>
  <c r="C1533" i="1"/>
  <c r="H1532" i="1"/>
  <c r="G1532" i="1"/>
  <c r="D1532" i="1"/>
  <c r="C1532" i="1"/>
  <c r="D1531" i="1"/>
  <c r="C1531" i="1"/>
  <c r="H1530" i="1"/>
  <c r="G1530" i="1"/>
  <c r="D1530" i="1"/>
  <c r="C1530" i="1"/>
  <c r="H1529" i="1"/>
  <c r="G1529" i="1"/>
  <c r="D1529" i="1"/>
  <c r="C1529" i="1"/>
  <c r="D1528" i="1"/>
  <c r="C1528" i="1"/>
  <c r="H1527" i="1"/>
  <c r="G1527" i="1"/>
  <c r="D1527" i="1"/>
  <c r="C1527" i="1"/>
  <c r="H1526" i="1"/>
  <c r="G1526" i="1"/>
  <c r="D1526" i="1"/>
  <c r="C1526" i="1"/>
  <c r="D1525" i="1"/>
  <c r="C1525" i="1"/>
  <c r="H1524" i="1"/>
  <c r="G1524" i="1"/>
  <c r="D1524" i="1"/>
  <c r="C1524" i="1"/>
  <c r="H1523" i="1"/>
  <c r="G1523" i="1"/>
  <c r="D1523" i="1"/>
  <c r="C1523" i="1"/>
  <c r="D1522" i="1"/>
  <c r="C1522" i="1"/>
  <c r="H1521" i="1"/>
  <c r="G1521" i="1"/>
  <c r="D1521" i="1"/>
  <c r="C1521" i="1"/>
  <c r="H1520" i="1"/>
  <c r="G1520" i="1"/>
  <c r="D1520" i="1"/>
  <c r="C1520" i="1"/>
  <c r="D1519" i="1"/>
  <c r="C1519" i="1"/>
  <c r="H1518" i="1"/>
  <c r="G1518" i="1"/>
  <c r="D1518" i="1"/>
  <c r="C1518" i="1"/>
  <c r="H1517" i="1"/>
  <c r="G1517" i="1"/>
  <c r="D1517" i="1"/>
  <c r="C1517" i="1"/>
  <c r="D1516" i="1"/>
  <c r="C1516" i="1"/>
  <c r="H1515" i="1"/>
  <c r="G1515" i="1"/>
  <c r="D1515" i="1"/>
  <c r="C1515" i="1"/>
  <c r="H1514" i="1"/>
  <c r="G1514" i="1"/>
  <c r="D1514" i="1"/>
  <c r="C1514" i="1"/>
  <c r="D1513" i="1"/>
  <c r="C1513" i="1"/>
  <c r="H1512" i="1"/>
  <c r="G1512" i="1"/>
  <c r="D1512" i="1"/>
  <c r="C1512" i="1"/>
  <c r="H1511" i="1"/>
  <c r="G1511" i="1"/>
  <c r="D1511" i="1"/>
  <c r="C1511" i="1"/>
  <c r="D1510" i="1"/>
  <c r="C1510" i="1"/>
  <c r="H1509" i="1"/>
  <c r="G1509" i="1"/>
  <c r="D1509" i="1"/>
  <c r="C1509" i="1"/>
  <c r="H1508" i="1"/>
  <c r="G1508" i="1"/>
  <c r="D1508" i="1"/>
  <c r="C1508" i="1"/>
  <c r="D1507" i="1"/>
  <c r="C1507" i="1"/>
  <c r="H1506" i="1"/>
  <c r="G1506" i="1"/>
  <c r="D1506" i="1"/>
  <c r="C1506" i="1"/>
  <c r="H1505" i="1"/>
  <c r="G1505" i="1"/>
  <c r="D1505" i="1"/>
  <c r="C1505" i="1"/>
  <c r="D1504" i="1"/>
  <c r="C1504" i="1"/>
  <c r="H1503" i="1"/>
  <c r="G1503" i="1"/>
  <c r="D1503" i="1"/>
  <c r="C1503" i="1"/>
  <c r="H1502" i="1"/>
  <c r="G1502" i="1"/>
  <c r="D1502" i="1"/>
  <c r="C1502" i="1"/>
  <c r="D1501" i="1"/>
  <c r="C1501" i="1"/>
  <c r="H1500" i="1"/>
  <c r="G1500" i="1"/>
  <c r="D1500" i="1"/>
  <c r="C1500" i="1"/>
  <c r="H1499" i="1"/>
  <c r="G1499" i="1"/>
  <c r="D1499" i="1"/>
  <c r="C1499" i="1"/>
  <c r="D1498" i="1"/>
  <c r="C1498" i="1"/>
  <c r="H1497" i="1"/>
  <c r="G1497" i="1"/>
  <c r="D1497" i="1"/>
  <c r="C1497" i="1"/>
  <c r="H1496" i="1"/>
  <c r="G1496" i="1"/>
  <c r="D1496" i="1"/>
  <c r="C1496" i="1"/>
  <c r="D1495" i="1"/>
  <c r="C1495" i="1"/>
  <c r="H1494" i="1"/>
  <c r="G1494" i="1"/>
  <c r="D1494" i="1"/>
  <c r="C1494" i="1"/>
  <c r="H1493" i="1"/>
  <c r="G1493" i="1"/>
  <c r="D1493" i="1"/>
  <c r="C1493" i="1"/>
  <c r="D1492" i="1"/>
  <c r="C1492" i="1"/>
  <c r="H1491" i="1"/>
  <c r="G1491" i="1"/>
  <c r="D1491" i="1"/>
  <c r="C1491" i="1"/>
  <c r="H1490" i="1"/>
  <c r="G1490" i="1"/>
  <c r="D1490" i="1"/>
  <c r="C1490" i="1"/>
  <c r="D1489" i="1"/>
  <c r="C1489" i="1"/>
  <c r="H1488" i="1"/>
  <c r="G1488" i="1"/>
  <c r="D1488" i="1"/>
  <c r="C1488" i="1"/>
  <c r="H1487" i="1"/>
  <c r="G1487" i="1"/>
  <c r="D1487" i="1"/>
  <c r="C1487" i="1"/>
  <c r="D1486" i="1"/>
  <c r="C1486" i="1"/>
  <c r="H1484" i="1"/>
  <c r="G1484" i="1"/>
  <c r="D1484" i="1"/>
  <c r="C1484" i="1"/>
  <c r="D1483" i="1"/>
  <c r="C1483" i="1"/>
  <c r="H1482" i="1"/>
  <c r="G1482" i="1"/>
  <c r="D1482" i="1"/>
  <c r="C1482" i="1"/>
  <c r="H1481" i="1"/>
  <c r="G1481" i="1"/>
  <c r="D1481" i="1"/>
  <c r="C1481" i="1"/>
  <c r="D1480" i="1"/>
  <c r="C1480" i="1"/>
  <c r="H1479" i="1"/>
  <c r="G1479" i="1"/>
  <c r="D1479" i="1"/>
  <c r="C1479" i="1"/>
  <c r="H1478" i="1"/>
  <c r="G1478" i="1"/>
  <c r="D1478" i="1"/>
  <c r="C1478" i="1"/>
  <c r="D1477" i="1"/>
  <c r="C1477" i="1"/>
  <c r="H1476" i="1"/>
  <c r="G1476" i="1"/>
  <c r="D1476" i="1"/>
  <c r="C1476" i="1"/>
  <c r="H1475" i="1"/>
  <c r="G1475" i="1"/>
  <c r="D1475" i="1"/>
  <c r="C1475" i="1"/>
  <c r="D1474" i="1"/>
  <c r="C1474" i="1"/>
  <c r="H1473" i="1"/>
  <c r="G1473" i="1"/>
  <c r="D1473" i="1"/>
  <c r="C1473" i="1"/>
  <c r="H1472" i="1"/>
  <c r="G1472" i="1"/>
  <c r="D1472" i="1"/>
  <c r="C1472" i="1"/>
  <c r="D1471" i="1"/>
  <c r="C1471" i="1"/>
  <c r="H1470" i="1"/>
  <c r="G1470" i="1"/>
  <c r="D1470" i="1"/>
  <c r="C1470" i="1"/>
  <c r="H1469" i="1"/>
  <c r="G1469" i="1"/>
  <c r="D1469" i="1"/>
  <c r="C1469" i="1"/>
  <c r="D1468" i="1"/>
  <c r="C1468" i="1"/>
  <c r="H1467" i="1"/>
  <c r="G1467" i="1"/>
  <c r="D1467" i="1"/>
  <c r="C1467" i="1"/>
  <c r="H1466" i="1"/>
  <c r="G1466" i="1"/>
  <c r="D1466" i="1"/>
  <c r="C1466" i="1"/>
  <c r="D1465" i="1"/>
  <c r="C1465" i="1"/>
  <c r="H1464" i="1"/>
  <c r="G1464" i="1"/>
  <c r="D1464" i="1"/>
  <c r="C1464" i="1"/>
  <c r="H1463" i="1"/>
  <c r="G1463" i="1"/>
  <c r="D1463" i="1"/>
  <c r="C1463" i="1"/>
  <c r="D1462" i="1"/>
  <c r="C1462" i="1"/>
  <c r="H1461" i="1"/>
  <c r="G1461" i="1"/>
  <c r="D1461" i="1"/>
  <c r="C1461" i="1"/>
  <c r="H1460" i="1"/>
  <c r="G1460" i="1"/>
  <c r="D1460" i="1"/>
  <c r="C1460" i="1"/>
  <c r="D1459" i="1"/>
  <c r="C1459" i="1"/>
  <c r="H1458" i="1"/>
  <c r="G1458" i="1"/>
  <c r="D1458" i="1"/>
  <c r="C1458" i="1"/>
  <c r="H1457" i="1"/>
  <c r="G1457" i="1"/>
  <c r="D1457" i="1"/>
  <c r="C1457" i="1"/>
  <c r="D1456" i="1"/>
  <c r="C1456" i="1"/>
  <c r="H1455" i="1"/>
  <c r="G1455" i="1"/>
  <c r="D1455" i="1"/>
  <c r="C1455" i="1"/>
  <c r="H1454" i="1"/>
  <c r="G1454" i="1"/>
  <c r="D1454" i="1"/>
  <c r="C1454" i="1"/>
  <c r="D1453" i="1"/>
  <c r="C1453" i="1"/>
  <c r="H1452" i="1"/>
  <c r="G1452" i="1"/>
  <c r="D1452" i="1"/>
  <c r="C1452" i="1"/>
  <c r="H1451" i="1"/>
  <c r="G1451" i="1"/>
  <c r="D1451" i="1"/>
  <c r="C1451" i="1"/>
  <c r="D1450" i="1"/>
  <c r="C1450" i="1"/>
  <c r="H1449" i="1"/>
  <c r="G1449" i="1"/>
  <c r="D1449" i="1"/>
  <c r="C1449" i="1"/>
  <c r="H1448" i="1"/>
  <c r="G1448" i="1"/>
  <c r="D1448" i="1"/>
  <c r="C1448" i="1"/>
  <c r="D1447" i="1"/>
  <c r="C1447" i="1"/>
  <c r="H1446" i="1"/>
  <c r="G1446" i="1"/>
  <c r="D1446" i="1"/>
  <c r="C1446" i="1"/>
  <c r="H1445" i="1"/>
  <c r="G1445" i="1"/>
  <c r="D1445" i="1"/>
  <c r="C1445" i="1"/>
  <c r="D1444" i="1"/>
  <c r="C1444" i="1"/>
  <c r="H1443" i="1"/>
  <c r="G1443" i="1"/>
  <c r="D1443" i="1"/>
  <c r="C1443" i="1"/>
  <c r="H1442" i="1"/>
  <c r="G1442" i="1"/>
  <c r="D1442" i="1"/>
  <c r="C1442" i="1"/>
  <c r="D1441" i="1"/>
  <c r="C1441" i="1"/>
  <c r="H1440" i="1"/>
  <c r="G1440" i="1"/>
  <c r="D1440" i="1"/>
  <c r="C1440" i="1"/>
  <c r="H1439" i="1"/>
  <c r="G1439" i="1"/>
  <c r="D1439" i="1"/>
  <c r="C1439" i="1"/>
  <c r="D1438" i="1"/>
  <c r="C1438" i="1"/>
  <c r="H1437" i="1"/>
  <c r="G1437" i="1"/>
  <c r="D1437" i="1"/>
  <c r="C1437" i="1"/>
  <c r="H1436" i="1"/>
  <c r="G1436" i="1"/>
  <c r="D1436" i="1"/>
  <c r="C1436" i="1"/>
  <c r="D1435" i="1"/>
  <c r="C1435" i="1"/>
  <c r="H1434" i="1"/>
  <c r="G1434" i="1"/>
  <c r="D1434" i="1"/>
  <c r="C1434" i="1"/>
  <c r="H1433" i="1"/>
  <c r="G1433" i="1"/>
  <c r="D1433" i="1"/>
  <c r="C1433" i="1"/>
  <c r="D1432" i="1"/>
  <c r="C1432" i="1"/>
  <c r="D1431" i="1"/>
  <c r="H1430" i="1"/>
  <c r="G1430" i="1"/>
  <c r="D1430" i="1"/>
  <c r="C1430" i="1"/>
  <c r="D1429" i="1"/>
  <c r="C1429" i="1"/>
  <c r="H1428" i="1"/>
  <c r="G1428" i="1"/>
  <c r="D1428" i="1"/>
  <c r="C1428" i="1"/>
  <c r="H1427" i="1"/>
  <c r="G1427" i="1"/>
  <c r="D1427" i="1"/>
  <c r="C1427" i="1"/>
  <c r="D1426" i="1"/>
  <c r="C1426" i="1"/>
  <c r="H1425" i="1"/>
  <c r="G1425" i="1"/>
  <c r="D1425" i="1"/>
  <c r="C1425" i="1"/>
  <c r="H1424" i="1"/>
  <c r="G1424" i="1"/>
  <c r="D1424" i="1"/>
  <c r="C1424" i="1"/>
  <c r="D1423" i="1"/>
  <c r="C1423" i="1"/>
  <c r="H1422" i="1"/>
  <c r="G1422" i="1"/>
  <c r="D1422" i="1"/>
  <c r="C1422" i="1"/>
  <c r="H1421" i="1"/>
  <c r="G1421" i="1"/>
  <c r="D1421" i="1"/>
  <c r="C1421" i="1"/>
  <c r="D1420" i="1"/>
  <c r="C1420" i="1"/>
  <c r="H1419" i="1"/>
  <c r="G1419" i="1"/>
  <c r="D1419" i="1"/>
  <c r="C1419" i="1"/>
  <c r="H1418" i="1"/>
  <c r="G1418" i="1"/>
  <c r="D1418" i="1"/>
  <c r="C1418" i="1"/>
  <c r="D1417" i="1"/>
  <c r="C1417" i="1"/>
  <c r="H1416" i="1"/>
  <c r="G1416" i="1"/>
  <c r="D1416" i="1"/>
  <c r="C1416" i="1"/>
  <c r="H1415" i="1"/>
  <c r="G1415" i="1"/>
  <c r="D1415" i="1"/>
  <c r="C1415" i="1"/>
  <c r="D1414" i="1"/>
  <c r="C1414" i="1"/>
  <c r="H1413" i="1"/>
  <c r="G1413" i="1"/>
  <c r="D1413" i="1"/>
  <c r="C1413" i="1"/>
  <c r="H1412" i="1"/>
  <c r="G1412" i="1"/>
  <c r="D1412" i="1"/>
  <c r="C1412" i="1"/>
  <c r="D1411" i="1"/>
  <c r="C1411" i="1"/>
  <c r="H1410" i="1"/>
  <c r="G1410" i="1"/>
  <c r="D1410" i="1"/>
  <c r="C1410" i="1"/>
  <c r="H1409" i="1"/>
  <c r="G1409" i="1"/>
  <c r="D1409" i="1"/>
  <c r="C1409" i="1"/>
  <c r="D1408" i="1"/>
  <c r="C1408" i="1"/>
  <c r="H1407" i="1"/>
  <c r="G1407" i="1"/>
  <c r="D1407" i="1"/>
  <c r="C1407" i="1"/>
  <c r="H1406" i="1"/>
  <c r="G1406" i="1"/>
  <c r="D1406" i="1"/>
  <c r="C1406" i="1"/>
  <c r="D1405" i="1"/>
  <c r="C1405" i="1"/>
  <c r="H1404" i="1"/>
  <c r="G1404" i="1"/>
  <c r="D1404" i="1"/>
  <c r="C1404" i="1"/>
  <c r="H1403" i="1"/>
  <c r="G1403" i="1"/>
  <c r="D1403" i="1"/>
  <c r="C1403" i="1"/>
  <c r="D1402" i="1"/>
  <c r="C1402" i="1"/>
  <c r="D1401" i="1"/>
  <c r="H1400" i="1"/>
  <c r="G1400" i="1"/>
  <c r="D1400" i="1"/>
  <c r="C1400" i="1"/>
  <c r="D1399" i="1"/>
  <c r="C1399" i="1"/>
  <c r="H1398" i="1"/>
  <c r="G1398" i="1"/>
  <c r="D1398" i="1"/>
  <c r="C1398" i="1"/>
  <c r="H1397" i="1"/>
  <c r="G1397" i="1"/>
  <c r="D1397" i="1"/>
  <c r="C1397" i="1"/>
  <c r="D1396" i="1"/>
  <c r="C1396" i="1"/>
  <c r="H1395" i="1"/>
  <c r="G1395" i="1"/>
  <c r="D1395" i="1"/>
  <c r="C1395" i="1"/>
  <c r="H1394" i="1"/>
  <c r="G1394" i="1"/>
  <c r="D1394" i="1"/>
  <c r="C1394" i="1"/>
  <c r="D1393" i="1"/>
  <c r="C1393" i="1"/>
  <c r="H1392" i="1"/>
  <c r="G1392" i="1"/>
  <c r="D1392" i="1"/>
  <c r="C1392" i="1"/>
  <c r="H1391" i="1"/>
  <c r="G1391" i="1"/>
  <c r="D1391" i="1"/>
  <c r="C1391" i="1"/>
  <c r="D1390" i="1"/>
  <c r="C1390" i="1"/>
  <c r="H1389" i="1"/>
  <c r="G1389" i="1"/>
  <c r="D1389" i="1"/>
  <c r="C1389" i="1"/>
  <c r="H1388" i="1"/>
  <c r="G1388" i="1"/>
  <c r="D1388" i="1"/>
  <c r="C1388" i="1"/>
  <c r="D1387" i="1"/>
  <c r="C1387" i="1"/>
  <c r="H1386" i="1"/>
  <c r="G1386" i="1"/>
  <c r="D1386" i="1"/>
  <c r="C1386" i="1"/>
  <c r="H1385" i="1"/>
  <c r="G1385" i="1"/>
  <c r="D1385" i="1"/>
  <c r="C1385" i="1"/>
  <c r="D1384" i="1"/>
  <c r="C1384" i="1"/>
  <c r="H1383" i="1"/>
  <c r="G1383" i="1"/>
  <c r="D1383" i="1"/>
  <c r="C1383" i="1"/>
  <c r="H1382" i="1"/>
  <c r="G1382" i="1"/>
  <c r="D1382" i="1"/>
  <c r="C1382" i="1"/>
  <c r="D1381" i="1"/>
  <c r="C1381" i="1"/>
  <c r="H1380" i="1"/>
  <c r="G1380" i="1"/>
  <c r="D1380" i="1"/>
  <c r="C1380" i="1"/>
  <c r="H1379" i="1"/>
  <c r="G1379" i="1"/>
  <c r="D1379" i="1"/>
  <c r="C1379" i="1"/>
  <c r="D1378" i="1"/>
  <c r="C1378" i="1"/>
  <c r="H1377" i="1"/>
  <c r="G1377" i="1"/>
  <c r="D1377" i="1"/>
  <c r="C1377" i="1"/>
  <c r="H1376" i="1"/>
  <c r="G1376" i="1"/>
  <c r="D1376" i="1"/>
  <c r="C1376" i="1"/>
  <c r="D1375" i="1"/>
  <c r="C1375" i="1"/>
  <c r="H1374" i="1"/>
  <c r="G1374" i="1"/>
  <c r="D1374" i="1"/>
  <c r="C1374" i="1"/>
  <c r="H1373" i="1"/>
  <c r="G1373" i="1"/>
  <c r="D1373" i="1"/>
  <c r="C1373" i="1"/>
  <c r="D1372" i="1"/>
  <c r="G1372" i="1" s="1"/>
  <c r="C1372" i="1"/>
  <c r="D1371" i="1"/>
  <c r="H1371" i="1" s="1"/>
  <c r="C1371" i="1"/>
  <c r="H1370" i="1"/>
  <c r="G1370" i="1"/>
  <c r="D1370" i="1"/>
  <c r="C1370" i="1"/>
  <c r="G1369" i="1"/>
  <c r="D1369" i="1"/>
  <c r="H1369" i="1" s="1"/>
  <c r="C1369" i="1"/>
  <c r="H1368" i="1"/>
  <c r="G1368" i="1"/>
  <c r="D1368" i="1"/>
  <c r="C1368" i="1"/>
  <c r="H1367" i="1"/>
  <c r="G1367" i="1"/>
  <c r="D1367" i="1"/>
  <c r="C1367" i="1"/>
  <c r="G1366" i="1"/>
  <c r="D1366" i="1"/>
  <c r="H1366" i="1" s="1"/>
  <c r="C1366" i="1"/>
  <c r="H1365" i="1"/>
  <c r="G1365" i="1"/>
  <c r="D1365" i="1"/>
  <c r="C1365" i="1"/>
  <c r="H1364" i="1"/>
  <c r="G1364" i="1"/>
  <c r="D1364" i="1"/>
  <c r="C1364" i="1"/>
  <c r="G1363" i="1"/>
  <c r="D1363" i="1"/>
  <c r="H1363" i="1" s="1"/>
  <c r="C1363" i="1"/>
  <c r="H1362" i="1"/>
  <c r="G1362" i="1"/>
  <c r="D1362" i="1"/>
  <c r="C1362" i="1"/>
  <c r="H1361" i="1"/>
  <c r="G1361" i="1"/>
  <c r="D1361" i="1"/>
  <c r="C1361" i="1"/>
  <c r="G1360" i="1"/>
  <c r="D1360" i="1"/>
  <c r="H1360" i="1" s="1"/>
  <c r="C1360" i="1"/>
  <c r="H1359" i="1"/>
  <c r="G1359" i="1"/>
  <c r="D1359" i="1"/>
  <c r="C1359" i="1"/>
  <c r="H1358" i="1"/>
  <c r="G1358" i="1"/>
  <c r="D1358" i="1"/>
  <c r="C1358" i="1"/>
  <c r="G1357" i="1"/>
  <c r="D1357" i="1"/>
  <c r="H1357" i="1" s="1"/>
  <c r="C1357" i="1"/>
  <c r="H1356" i="1"/>
  <c r="G1356" i="1"/>
  <c r="D1356" i="1"/>
  <c r="C1356" i="1"/>
  <c r="H1355" i="1"/>
  <c r="G1355" i="1"/>
  <c r="D1355" i="1"/>
  <c r="C1355" i="1"/>
  <c r="G1354" i="1"/>
  <c r="D1354" i="1"/>
  <c r="H1354" i="1" s="1"/>
  <c r="C1354" i="1"/>
  <c r="H1353" i="1"/>
  <c r="G1353" i="1"/>
  <c r="D1353" i="1"/>
  <c r="C1353" i="1"/>
  <c r="H1352" i="1"/>
  <c r="G1352" i="1"/>
  <c r="D1352" i="1"/>
  <c r="C1352" i="1"/>
  <c r="G1351" i="1"/>
  <c r="D1351" i="1"/>
  <c r="H1351" i="1" s="1"/>
  <c r="C1351" i="1"/>
  <c r="H1350" i="1"/>
  <c r="G1350" i="1"/>
  <c r="D1350" i="1"/>
  <c r="C1350" i="1"/>
  <c r="H1349" i="1"/>
  <c r="G1349" i="1"/>
  <c r="D1349" i="1"/>
  <c r="C1349" i="1"/>
  <c r="G1348" i="1"/>
  <c r="D1348" i="1"/>
  <c r="H1348" i="1" s="1"/>
  <c r="C1348" i="1"/>
  <c r="H1347" i="1"/>
  <c r="G1347" i="1"/>
  <c r="D1347" i="1"/>
  <c r="C1347" i="1"/>
  <c r="H1346" i="1"/>
  <c r="G1346" i="1"/>
  <c r="D1346" i="1"/>
  <c r="C1346" i="1"/>
  <c r="G1345" i="1"/>
  <c r="D1345" i="1"/>
  <c r="H1345" i="1" s="1"/>
  <c r="C1345" i="1"/>
  <c r="H1344" i="1"/>
  <c r="G1344" i="1"/>
  <c r="D1344" i="1"/>
  <c r="C1344" i="1"/>
  <c r="H1343" i="1"/>
  <c r="G1343" i="1"/>
  <c r="D1343" i="1"/>
  <c r="C1343" i="1"/>
  <c r="G1342" i="1"/>
  <c r="D1342" i="1"/>
  <c r="H1342" i="1" s="1"/>
  <c r="C1342" i="1"/>
  <c r="H1341" i="1"/>
  <c r="G1341" i="1"/>
  <c r="D1341" i="1"/>
  <c r="C1341" i="1"/>
  <c r="H1340" i="1"/>
  <c r="G1340" i="1"/>
  <c r="D1340" i="1"/>
  <c r="C1340" i="1"/>
  <c r="G1339" i="1"/>
  <c r="D1339" i="1"/>
  <c r="H1339" i="1" s="1"/>
  <c r="C1339" i="1"/>
  <c r="H1338" i="1"/>
  <c r="G1338" i="1"/>
  <c r="D1338" i="1"/>
  <c r="C1338" i="1"/>
  <c r="H1337" i="1"/>
  <c r="G1337" i="1"/>
  <c r="D1337" i="1"/>
  <c r="C1337" i="1"/>
  <c r="G1336" i="1"/>
  <c r="D1336" i="1"/>
  <c r="H1336" i="1" s="1"/>
  <c r="C1336" i="1"/>
  <c r="H1335" i="1"/>
  <c r="G1335" i="1"/>
  <c r="D1335" i="1"/>
  <c r="C1335" i="1"/>
  <c r="H1334" i="1"/>
  <c r="G1334" i="1"/>
  <c r="D1334" i="1"/>
  <c r="C1334" i="1"/>
  <c r="G1333" i="1"/>
  <c r="D1333" i="1"/>
  <c r="H1333" i="1" s="1"/>
  <c r="C1333" i="1"/>
  <c r="H1332" i="1"/>
  <c r="G1332" i="1"/>
  <c r="D1332" i="1"/>
  <c r="C1332" i="1"/>
  <c r="H1331" i="1"/>
  <c r="G1331" i="1"/>
  <c r="D1331" i="1"/>
  <c r="C1331" i="1"/>
  <c r="G1330" i="1"/>
  <c r="D1330" i="1"/>
  <c r="H1330" i="1" s="1"/>
  <c r="C1330" i="1"/>
  <c r="H1329" i="1"/>
  <c r="G1329" i="1"/>
  <c r="D1329" i="1"/>
  <c r="C1329" i="1"/>
  <c r="H1328" i="1"/>
  <c r="G1328" i="1"/>
  <c r="D1328" i="1"/>
  <c r="C1328" i="1"/>
  <c r="G1327" i="1"/>
  <c r="D1327" i="1"/>
  <c r="H1327" i="1" s="1"/>
  <c r="C1327" i="1"/>
  <c r="H1326" i="1"/>
  <c r="G1326" i="1"/>
  <c r="D1326" i="1"/>
  <c r="C1326" i="1"/>
  <c r="H1325" i="1"/>
  <c r="G1325" i="1"/>
  <c r="D1325" i="1"/>
  <c r="C1325" i="1"/>
  <c r="G1324" i="1"/>
  <c r="D1324" i="1"/>
  <c r="H1324" i="1" s="1"/>
  <c r="C1324" i="1"/>
  <c r="H1323" i="1"/>
  <c r="G1323" i="1"/>
  <c r="D1323" i="1"/>
  <c r="C1323" i="1"/>
  <c r="H1322" i="1"/>
  <c r="G1322" i="1"/>
  <c r="D1322" i="1"/>
  <c r="C1322" i="1"/>
  <c r="G1321" i="1"/>
  <c r="D1321" i="1"/>
  <c r="H1321" i="1" s="1"/>
  <c r="C1321" i="1"/>
  <c r="H1320" i="1"/>
  <c r="G1320" i="1"/>
  <c r="D1320" i="1"/>
  <c r="C1320" i="1"/>
  <c r="H1319" i="1"/>
  <c r="G1319" i="1"/>
  <c r="D1319" i="1"/>
  <c r="C1319" i="1"/>
  <c r="G1318" i="1"/>
  <c r="D1318" i="1"/>
  <c r="H1318" i="1" s="1"/>
  <c r="C1318" i="1"/>
  <c r="H1317" i="1"/>
  <c r="G1317" i="1"/>
  <c r="D1317" i="1"/>
  <c r="C1317" i="1"/>
  <c r="H1316" i="1"/>
  <c r="G1316" i="1"/>
  <c r="D1316" i="1"/>
  <c r="C1316" i="1"/>
  <c r="G1315" i="1"/>
  <c r="D1315" i="1"/>
  <c r="H1315" i="1" s="1"/>
  <c r="C1315" i="1"/>
  <c r="H1314" i="1"/>
  <c r="G1314" i="1"/>
  <c r="D1314" i="1"/>
  <c r="C1314" i="1"/>
  <c r="H1313" i="1"/>
  <c r="G1313" i="1"/>
  <c r="D1313" i="1"/>
  <c r="C1313" i="1"/>
  <c r="G1312" i="1"/>
  <c r="D1312" i="1"/>
  <c r="H1312" i="1" s="1"/>
  <c r="C1312" i="1"/>
  <c r="H1311" i="1"/>
  <c r="G1311" i="1"/>
  <c r="D1311" i="1"/>
  <c r="C1311" i="1"/>
  <c r="H1310" i="1"/>
  <c r="G1310" i="1"/>
  <c r="D1310" i="1"/>
  <c r="C1310" i="1"/>
  <c r="G1309" i="1"/>
  <c r="D1309" i="1"/>
  <c r="H1309" i="1" s="1"/>
  <c r="C1309" i="1"/>
  <c r="H1308" i="1"/>
  <c r="G1308" i="1"/>
  <c r="D1308" i="1"/>
  <c r="C1308" i="1"/>
  <c r="H1307" i="1"/>
  <c r="G1307" i="1"/>
  <c r="D1307" i="1"/>
  <c r="C1307" i="1"/>
  <c r="G1306" i="1"/>
  <c r="D1306" i="1"/>
  <c r="H1306" i="1" s="1"/>
  <c r="C1306" i="1"/>
  <c r="H1305" i="1"/>
  <c r="G1305" i="1"/>
  <c r="D1305" i="1"/>
  <c r="C1305" i="1"/>
  <c r="H1304" i="1"/>
  <c r="G1304" i="1"/>
  <c r="D1304" i="1"/>
  <c r="C1304" i="1"/>
  <c r="G1303" i="1"/>
  <c r="D1303" i="1"/>
  <c r="H1303" i="1" s="1"/>
  <c r="C1303" i="1"/>
  <c r="H1302" i="1"/>
  <c r="G1302" i="1"/>
  <c r="D1302" i="1"/>
  <c r="C1302" i="1"/>
  <c r="H1301" i="1"/>
  <c r="G1301" i="1"/>
  <c r="D1301" i="1"/>
  <c r="C1301" i="1"/>
  <c r="G1300" i="1"/>
  <c r="D1300" i="1"/>
  <c r="H1300" i="1" s="1"/>
  <c r="C1300" i="1"/>
  <c r="H1299" i="1"/>
  <c r="G1299" i="1"/>
  <c r="D1299" i="1"/>
  <c r="C1299" i="1"/>
  <c r="H1298" i="1"/>
  <c r="G1298" i="1"/>
  <c r="D1298" i="1"/>
  <c r="C1298" i="1"/>
  <c r="G1297" i="1"/>
  <c r="D1297" i="1"/>
  <c r="H1297" i="1" s="1"/>
  <c r="C1297" i="1"/>
  <c r="H1296" i="1"/>
  <c r="G1296" i="1"/>
  <c r="D1296" i="1"/>
  <c r="C1296" i="1"/>
  <c r="H1295" i="1"/>
  <c r="G1295" i="1"/>
  <c r="D1295" i="1"/>
  <c r="C1295" i="1"/>
  <c r="G1294" i="1"/>
  <c r="D1294" i="1"/>
  <c r="H1294" i="1" s="1"/>
  <c r="C1294" i="1"/>
  <c r="H1293" i="1"/>
  <c r="G1293" i="1"/>
  <c r="D1293" i="1"/>
  <c r="C1293" i="1"/>
  <c r="H1292" i="1"/>
  <c r="G1292" i="1"/>
  <c r="D1292" i="1"/>
  <c r="C1292" i="1"/>
  <c r="G1291" i="1"/>
  <c r="D1291" i="1"/>
  <c r="H1291" i="1" s="1"/>
  <c r="C1291" i="1"/>
  <c r="H1290" i="1"/>
  <c r="G1290" i="1"/>
  <c r="D1290" i="1"/>
  <c r="C1290" i="1"/>
  <c r="H1289" i="1"/>
  <c r="G1289" i="1"/>
  <c r="D1289" i="1"/>
  <c r="C1289" i="1"/>
  <c r="G1288" i="1"/>
  <c r="D1288" i="1"/>
  <c r="H1288" i="1" s="1"/>
  <c r="C1288" i="1"/>
  <c r="H1287" i="1"/>
  <c r="G1287" i="1"/>
  <c r="D1287" i="1"/>
  <c r="C1287" i="1"/>
  <c r="H1286" i="1"/>
  <c r="G1286" i="1"/>
  <c r="D1286" i="1"/>
  <c r="C1286" i="1"/>
  <c r="G1285" i="1"/>
  <c r="D1285" i="1"/>
  <c r="H1285" i="1" s="1"/>
  <c r="C1285" i="1"/>
  <c r="H1284" i="1"/>
  <c r="G1284" i="1"/>
  <c r="D1284" i="1"/>
  <c r="C1284" i="1"/>
  <c r="H1283" i="1"/>
  <c r="G1283" i="1"/>
  <c r="D1283" i="1"/>
  <c r="C1283" i="1"/>
  <c r="G1282" i="1"/>
  <c r="D1282" i="1"/>
  <c r="H1282" i="1" s="1"/>
  <c r="C1282" i="1"/>
  <c r="H1281" i="1"/>
  <c r="G1281" i="1"/>
  <c r="D1281" i="1"/>
  <c r="C1281" i="1"/>
  <c r="H1280" i="1"/>
  <c r="G1280" i="1"/>
  <c r="D1280" i="1"/>
  <c r="C1280" i="1"/>
  <c r="G1279" i="1"/>
  <c r="D1279" i="1"/>
  <c r="H1279" i="1" s="1"/>
  <c r="C1279" i="1"/>
  <c r="H1278" i="1"/>
  <c r="G1278" i="1"/>
  <c r="D1278" i="1"/>
  <c r="C1278" i="1"/>
  <c r="H1277" i="1"/>
  <c r="G1277" i="1"/>
  <c r="D1277" i="1"/>
  <c r="C1277" i="1"/>
  <c r="G1276" i="1"/>
  <c r="D1276" i="1"/>
  <c r="H1276" i="1" s="1"/>
  <c r="C1276" i="1"/>
  <c r="H1275" i="1"/>
  <c r="G1275" i="1"/>
  <c r="D1275" i="1"/>
  <c r="C1275" i="1"/>
  <c r="H1274" i="1"/>
  <c r="G1274" i="1"/>
  <c r="D1274" i="1"/>
  <c r="C1274" i="1"/>
  <c r="G1273" i="1"/>
  <c r="D1273" i="1"/>
  <c r="H1273" i="1" s="1"/>
  <c r="C1273" i="1"/>
  <c r="H1272" i="1"/>
  <c r="G1272" i="1"/>
  <c r="D1272" i="1"/>
  <c r="C1272" i="1"/>
  <c r="H1271" i="1"/>
  <c r="G1271" i="1"/>
  <c r="D1271" i="1"/>
  <c r="C1271" i="1"/>
  <c r="G1270" i="1"/>
  <c r="D1270" i="1"/>
  <c r="H1270" i="1" s="1"/>
  <c r="C1270" i="1"/>
  <c r="H1269" i="1"/>
  <c r="G1269" i="1"/>
  <c r="D1269" i="1"/>
  <c r="C1269" i="1"/>
  <c r="H1268" i="1"/>
  <c r="G1268" i="1"/>
  <c r="D1268" i="1"/>
  <c r="C1268" i="1"/>
  <c r="G1267" i="1"/>
  <c r="D1267" i="1"/>
  <c r="H1267" i="1" s="1"/>
  <c r="C1267" i="1"/>
  <c r="D1266" i="1"/>
  <c r="H1266" i="1" s="1"/>
  <c r="C1266" i="1"/>
  <c r="D1265" i="1"/>
  <c r="C1265" i="1"/>
  <c r="D1264" i="1"/>
  <c r="C1264" i="1"/>
  <c r="H1263" i="1"/>
  <c r="D1263" i="1"/>
  <c r="C1263" i="1"/>
  <c r="G1263" i="1" s="1"/>
  <c r="H1262" i="1"/>
  <c r="G1262" i="1"/>
  <c r="D1262" i="1"/>
  <c r="C1262" i="1"/>
  <c r="D1261" i="1"/>
  <c r="C1261" i="1"/>
  <c r="D1260" i="1"/>
  <c r="C1260" i="1"/>
  <c r="G1258" i="1"/>
  <c r="D1258" i="1"/>
  <c r="H1258" i="1" s="1"/>
  <c r="C1258" i="1"/>
  <c r="H1257" i="1"/>
  <c r="D1257" i="1"/>
  <c r="C1257" i="1"/>
  <c r="G1257" i="1" s="1"/>
  <c r="H1256" i="1"/>
  <c r="G1256" i="1"/>
  <c r="D1256" i="1"/>
  <c r="C1256" i="1"/>
  <c r="H1254" i="1"/>
  <c r="D1254" i="1"/>
  <c r="C1254" i="1"/>
  <c r="G1254" i="1" s="1"/>
  <c r="H1253" i="1"/>
  <c r="G1253" i="1"/>
  <c r="D1253" i="1"/>
  <c r="C1253" i="1"/>
  <c r="G1252" i="1"/>
  <c r="D1252" i="1"/>
  <c r="H1252" i="1" s="1"/>
  <c r="C1252" i="1"/>
  <c r="H1251" i="1"/>
  <c r="D1251" i="1"/>
  <c r="C1251" i="1"/>
  <c r="G1251" i="1" s="1"/>
  <c r="H1250" i="1"/>
  <c r="G1250" i="1"/>
  <c r="D1250" i="1"/>
  <c r="C1250" i="1"/>
  <c r="G1249" i="1"/>
  <c r="D1249" i="1"/>
  <c r="H1249" i="1" s="1"/>
  <c r="C1249" i="1"/>
  <c r="H1248" i="1"/>
  <c r="D1248" i="1"/>
  <c r="C1248" i="1"/>
  <c r="G1248" i="1" s="1"/>
  <c r="H1247" i="1"/>
  <c r="G1247" i="1"/>
  <c r="D1247" i="1"/>
  <c r="C1247" i="1"/>
  <c r="G1246" i="1"/>
  <c r="D1246" i="1"/>
  <c r="H1246" i="1" s="1"/>
  <c r="C1246" i="1"/>
  <c r="H1245" i="1"/>
  <c r="D1245" i="1"/>
  <c r="C1245" i="1"/>
  <c r="G1245" i="1" s="1"/>
  <c r="H1244" i="1"/>
  <c r="G1244" i="1"/>
  <c r="D1244" i="1"/>
  <c r="C1244" i="1"/>
  <c r="G1243" i="1"/>
  <c r="D1243" i="1"/>
  <c r="H1243" i="1" s="1"/>
  <c r="C1243" i="1"/>
  <c r="H1242" i="1"/>
  <c r="D1242" i="1"/>
  <c r="C1242" i="1"/>
  <c r="G1242" i="1" s="1"/>
  <c r="H1241" i="1"/>
  <c r="G1241" i="1"/>
  <c r="D1241" i="1"/>
  <c r="C1241" i="1"/>
  <c r="G1240" i="1"/>
  <c r="D1240" i="1"/>
  <c r="H1240" i="1" s="1"/>
  <c r="C1240" i="1"/>
  <c r="H1239" i="1"/>
  <c r="D1239" i="1"/>
  <c r="C1239" i="1"/>
  <c r="G1239" i="1" s="1"/>
  <c r="H1238" i="1"/>
  <c r="G1238" i="1"/>
  <c r="D1238" i="1"/>
  <c r="C1238" i="1"/>
  <c r="G1237" i="1"/>
  <c r="D1237" i="1"/>
  <c r="H1237" i="1" s="1"/>
  <c r="C1237" i="1"/>
  <c r="H1236" i="1"/>
  <c r="D1236" i="1"/>
  <c r="C1236" i="1"/>
  <c r="G1236" i="1" s="1"/>
  <c r="H1235" i="1"/>
  <c r="G1235" i="1"/>
  <c r="D1235" i="1"/>
  <c r="C1235" i="1"/>
  <c r="G1234" i="1"/>
  <c r="D1234" i="1"/>
  <c r="H1234" i="1" s="1"/>
  <c r="C1234" i="1"/>
  <c r="H1233" i="1"/>
  <c r="D1233" i="1"/>
  <c r="C1233" i="1"/>
  <c r="G1233" i="1" s="1"/>
  <c r="H1232" i="1"/>
  <c r="G1232" i="1"/>
  <c r="D1232" i="1"/>
  <c r="C1232" i="1"/>
  <c r="G1231" i="1"/>
  <c r="D1231" i="1"/>
  <c r="H1231" i="1" s="1"/>
  <c r="C1231" i="1"/>
  <c r="H1230" i="1"/>
  <c r="D1230" i="1"/>
  <c r="C1230" i="1"/>
  <c r="G1230" i="1" s="1"/>
  <c r="H1229" i="1"/>
  <c r="G1229" i="1"/>
  <c r="D1229" i="1"/>
  <c r="C1229" i="1"/>
  <c r="G1228" i="1"/>
  <c r="D1228" i="1"/>
  <c r="H1228" i="1" s="1"/>
  <c r="C1228" i="1"/>
  <c r="H1227" i="1"/>
  <c r="D1227" i="1"/>
  <c r="C1227" i="1"/>
  <c r="G1227" i="1" s="1"/>
  <c r="H1226" i="1"/>
  <c r="G1226" i="1"/>
  <c r="D1226" i="1"/>
  <c r="C1226" i="1"/>
  <c r="G1225" i="1"/>
  <c r="D1225" i="1"/>
  <c r="H1225" i="1" s="1"/>
  <c r="C1225" i="1"/>
  <c r="H1224" i="1"/>
  <c r="D1224" i="1"/>
  <c r="C1224" i="1"/>
  <c r="G1224" i="1" s="1"/>
  <c r="H1223" i="1"/>
  <c r="G1223" i="1"/>
  <c r="D1223" i="1"/>
  <c r="C1223" i="1"/>
  <c r="G1222" i="1"/>
  <c r="D1222" i="1"/>
  <c r="H1222" i="1" s="1"/>
  <c r="C1222" i="1"/>
  <c r="H1221" i="1"/>
  <c r="D1221" i="1"/>
  <c r="C1221" i="1"/>
  <c r="G1221" i="1" s="1"/>
  <c r="H1220" i="1"/>
  <c r="G1220" i="1"/>
  <c r="D1220" i="1"/>
  <c r="C1220" i="1"/>
  <c r="G1219" i="1"/>
  <c r="D1219" i="1"/>
  <c r="H1219" i="1" s="1"/>
  <c r="C1219" i="1"/>
  <c r="H1218" i="1"/>
  <c r="D1218" i="1"/>
  <c r="C1218" i="1"/>
  <c r="G1218" i="1" s="1"/>
  <c r="H1217" i="1"/>
  <c r="G1217" i="1"/>
  <c r="D1217" i="1"/>
  <c r="C1217" i="1"/>
  <c r="G1216" i="1"/>
  <c r="D1216" i="1"/>
  <c r="H1216" i="1" s="1"/>
  <c r="C1216" i="1"/>
  <c r="H1215" i="1"/>
  <c r="D1215" i="1"/>
  <c r="C1215" i="1"/>
  <c r="G1215" i="1" s="1"/>
  <c r="H1214" i="1"/>
  <c r="G1214" i="1"/>
  <c r="D1214" i="1"/>
  <c r="C1214" i="1"/>
  <c r="G1213" i="1"/>
  <c r="D1213" i="1"/>
  <c r="H1213" i="1" s="1"/>
  <c r="C1213" i="1"/>
  <c r="H1212" i="1"/>
  <c r="D1212" i="1"/>
  <c r="C1212" i="1"/>
  <c r="G1212" i="1" s="1"/>
  <c r="H1211" i="1"/>
  <c r="G1211" i="1"/>
  <c r="D1211" i="1"/>
  <c r="C1211" i="1"/>
  <c r="G1210" i="1"/>
  <c r="D1210" i="1"/>
  <c r="H1210" i="1" s="1"/>
  <c r="C1210" i="1"/>
  <c r="H1209" i="1"/>
  <c r="D1209" i="1"/>
  <c r="C1209" i="1"/>
  <c r="G1209" i="1" s="1"/>
  <c r="H1208" i="1"/>
  <c r="G1208" i="1"/>
  <c r="D1208" i="1"/>
  <c r="C1208" i="1"/>
  <c r="D1207" i="1"/>
  <c r="H1206" i="1"/>
  <c r="G1206" i="1"/>
  <c r="D1206" i="1"/>
  <c r="C1206" i="1"/>
  <c r="H1205" i="1"/>
  <c r="G1205" i="1"/>
  <c r="D1205" i="1"/>
  <c r="C1205" i="1"/>
  <c r="D1204" i="1"/>
  <c r="H1204" i="1" s="1"/>
  <c r="C1204" i="1"/>
  <c r="D1203" i="1"/>
  <c r="H1203" i="1" s="1"/>
  <c r="C1203" i="1"/>
  <c r="D1202" i="1"/>
  <c r="H1202" i="1" s="1"/>
  <c r="C1202" i="1"/>
  <c r="D1201" i="1"/>
  <c r="H1201" i="1" s="1"/>
  <c r="C1201" i="1"/>
  <c r="H1200" i="1"/>
  <c r="G1200" i="1"/>
  <c r="D1200" i="1"/>
  <c r="C1200" i="1"/>
  <c r="D1199" i="1"/>
  <c r="H1199" i="1" s="1"/>
  <c r="C1199" i="1"/>
  <c r="D1198" i="1"/>
  <c r="H1198" i="1" s="1"/>
  <c r="C1198" i="1"/>
  <c r="G1197" i="1"/>
  <c r="D1197" i="1"/>
  <c r="H1197" i="1" s="1"/>
  <c r="C1197" i="1"/>
  <c r="H1196" i="1"/>
  <c r="D1196" i="1"/>
  <c r="G1196" i="1" s="1"/>
  <c r="C1196" i="1"/>
  <c r="G1195" i="1"/>
  <c r="D1195" i="1"/>
  <c r="H1195" i="1" s="1"/>
  <c r="C1195" i="1"/>
  <c r="D1194" i="1"/>
  <c r="H1194" i="1" s="1"/>
  <c r="C1194" i="1"/>
  <c r="H1193" i="1"/>
  <c r="G1193" i="1"/>
  <c r="D1193" i="1"/>
  <c r="C1193" i="1"/>
  <c r="D1192" i="1"/>
  <c r="H1192" i="1" s="1"/>
  <c r="C1192" i="1"/>
  <c r="D1191" i="1"/>
  <c r="H1191" i="1" s="1"/>
  <c r="C1191" i="1"/>
  <c r="D1190" i="1"/>
  <c r="D1189" i="1"/>
  <c r="C1189" i="1"/>
  <c r="H1188" i="1"/>
  <c r="G1188" i="1"/>
  <c r="D1188" i="1"/>
  <c r="C1188" i="1"/>
  <c r="D1187" i="1"/>
  <c r="H1187" i="1" s="1"/>
  <c r="C1187" i="1"/>
  <c r="D1186" i="1"/>
  <c r="C1186" i="1"/>
  <c r="H1185" i="1"/>
  <c r="D1185" i="1"/>
  <c r="C1185" i="1"/>
  <c r="G1185" i="1" s="1"/>
  <c r="G1184" i="1"/>
  <c r="D1184" i="1"/>
  <c r="H1184" i="1" s="1"/>
  <c r="C1184" i="1"/>
  <c r="D1183" i="1"/>
  <c r="C1183" i="1"/>
  <c r="D1182" i="1"/>
  <c r="H1179" i="1"/>
  <c r="D1179" i="1"/>
  <c r="C1179" i="1"/>
  <c r="G1179" i="1" s="1"/>
  <c r="H1178" i="1"/>
  <c r="G1178" i="1"/>
  <c r="D1178" i="1"/>
  <c r="C1178" i="1"/>
  <c r="H1177" i="1"/>
  <c r="G1177" i="1"/>
  <c r="D1177" i="1"/>
  <c r="C1177" i="1"/>
  <c r="H1176" i="1"/>
  <c r="D1176" i="1"/>
  <c r="C1176" i="1"/>
  <c r="G1176" i="1" s="1"/>
  <c r="H1175" i="1"/>
  <c r="G1175" i="1"/>
  <c r="D1175" i="1"/>
  <c r="C1175" i="1"/>
  <c r="H1174" i="1"/>
  <c r="G1174" i="1"/>
  <c r="D1174" i="1"/>
  <c r="C1174" i="1"/>
  <c r="H1173" i="1"/>
  <c r="D1173" i="1"/>
  <c r="C1173" i="1"/>
  <c r="G1173" i="1" s="1"/>
  <c r="H1172" i="1"/>
  <c r="G1172" i="1"/>
  <c r="D1172" i="1"/>
  <c r="C1172" i="1"/>
  <c r="H1171" i="1"/>
  <c r="G1171" i="1"/>
  <c r="D1171" i="1"/>
  <c r="C1171" i="1"/>
  <c r="H1170" i="1"/>
  <c r="D1170" i="1"/>
  <c r="C1170" i="1"/>
  <c r="G1170" i="1" s="1"/>
  <c r="H1169" i="1"/>
  <c r="G1169" i="1"/>
  <c r="D1169" i="1"/>
  <c r="C1169" i="1"/>
  <c r="H1168" i="1"/>
  <c r="G1168" i="1"/>
  <c r="D1168" i="1"/>
  <c r="C1168" i="1"/>
  <c r="H1167" i="1"/>
  <c r="D1167" i="1"/>
  <c r="C1167" i="1"/>
  <c r="G1167" i="1" s="1"/>
  <c r="H1166" i="1"/>
  <c r="G1166" i="1"/>
  <c r="D1166" i="1"/>
  <c r="C1166" i="1"/>
  <c r="H1165" i="1"/>
  <c r="G1165" i="1"/>
  <c r="D1165" i="1"/>
  <c r="C1165" i="1"/>
  <c r="H1164" i="1"/>
  <c r="D1164" i="1"/>
  <c r="C1164" i="1"/>
  <c r="G1164" i="1" s="1"/>
  <c r="H1163" i="1"/>
  <c r="G1163" i="1"/>
  <c r="D1163" i="1"/>
  <c r="C1163" i="1"/>
  <c r="H1162" i="1"/>
  <c r="G1162" i="1"/>
  <c r="D1162" i="1"/>
  <c r="C1162" i="1"/>
  <c r="H1161" i="1"/>
  <c r="D1161" i="1"/>
  <c r="C1161" i="1"/>
  <c r="G1161" i="1" s="1"/>
  <c r="H1160" i="1"/>
  <c r="G1160" i="1"/>
  <c r="D1160" i="1"/>
  <c r="C1160" i="1"/>
  <c r="H1159" i="1"/>
  <c r="G1159" i="1"/>
  <c r="D1159" i="1"/>
  <c r="C1159" i="1"/>
  <c r="H1158" i="1"/>
  <c r="D1158" i="1"/>
  <c r="C1158" i="1"/>
  <c r="G1158" i="1" s="1"/>
  <c r="H1157" i="1"/>
  <c r="G1157" i="1"/>
  <c r="D1157" i="1"/>
  <c r="C1157" i="1"/>
  <c r="H1156" i="1"/>
  <c r="G1156" i="1"/>
  <c r="D1156" i="1"/>
  <c r="C1156" i="1"/>
  <c r="H1155" i="1"/>
  <c r="D1155" i="1"/>
  <c r="C1155" i="1"/>
  <c r="G1155" i="1" s="1"/>
  <c r="H1154" i="1"/>
  <c r="G1154" i="1"/>
  <c r="D1154" i="1"/>
  <c r="C1154" i="1"/>
  <c r="H1153" i="1"/>
  <c r="G1153" i="1"/>
  <c r="D1153" i="1"/>
  <c r="C1153" i="1"/>
  <c r="H1151" i="1"/>
  <c r="G1151" i="1"/>
  <c r="D1151" i="1"/>
  <c r="C1151" i="1"/>
  <c r="H1150" i="1"/>
  <c r="G1150" i="1"/>
  <c r="D1150" i="1"/>
  <c r="C1150" i="1"/>
  <c r="H1149" i="1"/>
  <c r="D1149" i="1"/>
  <c r="C1149" i="1"/>
  <c r="G1149" i="1" s="1"/>
  <c r="H1148" i="1"/>
  <c r="G1148" i="1"/>
  <c r="D1148" i="1"/>
  <c r="C1148" i="1"/>
  <c r="H1147" i="1"/>
  <c r="G1147" i="1"/>
  <c r="D1147" i="1"/>
  <c r="C1147" i="1"/>
  <c r="H1146" i="1"/>
  <c r="D1146" i="1"/>
  <c r="C1146" i="1"/>
  <c r="G1146" i="1" s="1"/>
  <c r="H1145" i="1"/>
  <c r="G1145" i="1"/>
  <c r="D1145" i="1"/>
  <c r="C1145" i="1"/>
  <c r="H1144" i="1"/>
  <c r="G1144" i="1"/>
  <c r="D1144" i="1"/>
  <c r="C1144" i="1"/>
  <c r="H1143" i="1"/>
  <c r="D1143" i="1"/>
  <c r="C1143" i="1"/>
  <c r="G1143" i="1" s="1"/>
  <c r="H1142" i="1"/>
  <c r="G1142" i="1"/>
  <c r="D1142" i="1"/>
  <c r="C1142" i="1"/>
  <c r="H1141" i="1"/>
  <c r="G1141" i="1"/>
  <c r="D1141" i="1"/>
  <c r="C1141" i="1"/>
  <c r="H1140" i="1"/>
  <c r="D1140" i="1"/>
  <c r="C1140" i="1"/>
  <c r="G1140" i="1" s="1"/>
  <c r="H1139" i="1"/>
  <c r="G1139" i="1"/>
  <c r="D1139" i="1"/>
  <c r="C1139" i="1"/>
  <c r="H1138" i="1"/>
  <c r="G1138" i="1"/>
  <c r="D1138" i="1"/>
  <c r="C1138" i="1"/>
  <c r="H1137" i="1"/>
  <c r="D1137" i="1"/>
  <c r="C1137" i="1"/>
  <c r="G1137" i="1" s="1"/>
  <c r="H1136" i="1"/>
  <c r="G1136" i="1"/>
  <c r="D1136" i="1"/>
  <c r="C1136" i="1"/>
  <c r="H1135" i="1"/>
  <c r="G1135" i="1"/>
  <c r="D1135" i="1"/>
  <c r="C1135" i="1"/>
  <c r="H1134" i="1"/>
  <c r="D1134" i="1"/>
  <c r="C1134" i="1"/>
  <c r="G1134" i="1" s="1"/>
  <c r="H1133" i="1"/>
  <c r="G1133" i="1"/>
  <c r="D1133" i="1"/>
  <c r="C1133" i="1"/>
  <c r="H1132" i="1"/>
  <c r="G1132" i="1"/>
  <c r="D1132" i="1"/>
  <c r="C1132" i="1"/>
  <c r="H1131" i="1"/>
  <c r="D1131" i="1"/>
  <c r="C1131" i="1"/>
  <c r="G1131" i="1" s="1"/>
  <c r="H1130" i="1"/>
  <c r="G1130" i="1"/>
  <c r="D1130" i="1"/>
  <c r="C1130" i="1"/>
  <c r="H1129" i="1"/>
  <c r="G1129" i="1"/>
  <c r="D1129" i="1"/>
  <c r="C1129" i="1"/>
  <c r="H1128" i="1"/>
  <c r="D1128" i="1"/>
  <c r="C1128" i="1"/>
  <c r="G1128" i="1" s="1"/>
  <c r="H1127" i="1"/>
  <c r="G1127" i="1"/>
  <c r="D1127" i="1"/>
  <c r="C1127" i="1"/>
  <c r="H1126" i="1"/>
  <c r="G1126" i="1"/>
  <c r="D1126" i="1"/>
  <c r="C1126" i="1"/>
  <c r="H1125" i="1"/>
  <c r="D1125" i="1"/>
  <c r="C1125" i="1"/>
  <c r="G1125" i="1" s="1"/>
  <c r="D1124" i="1"/>
  <c r="H1123" i="1"/>
  <c r="G1123" i="1"/>
  <c r="D1123" i="1"/>
  <c r="C1123" i="1"/>
  <c r="D1122" i="1"/>
  <c r="G1122" i="1" s="1"/>
  <c r="C1122" i="1"/>
  <c r="D1121" i="1"/>
  <c r="H1121" i="1" s="1"/>
  <c r="C1121" i="1"/>
  <c r="D1120" i="1"/>
  <c r="C1120" i="1"/>
  <c r="D1119" i="1"/>
  <c r="C1119" i="1"/>
  <c r="D1118" i="1"/>
  <c r="G1118" i="1" s="1"/>
  <c r="C1118" i="1"/>
  <c r="H1117" i="1"/>
  <c r="G1117" i="1"/>
  <c r="D1117" i="1"/>
  <c r="C1117" i="1"/>
  <c r="D1116" i="1"/>
  <c r="C1116" i="1"/>
  <c r="H1116" i="1" s="1"/>
  <c r="H1115" i="1"/>
  <c r="D1115" i="1"/>
  <c r="G1115" i="1" s="1"/>
  <c r="C1115" i="1"/>
  <c r="H1114" i="1"/>
  <c r="G1114" i="1"/>
  <c r="D1114" i="1"/>
  <c r="C1114" i="1"/>
  <c r="G1113" i="1"/>
  <c r="D1113" i="1"/>
  <c r="C1113" i="1"/>
  <c r="H1112" i="1"/>
  <c r="G1112" i="1"/>
  <c r="D1112" i="1"/>
  <c r="C1112" i="1"/>
  <c r="D1111" i="1"/>
  <c r="H1111" i="1" s="1"/>
  <c r="C1111" i="1"/>
  <c r="D1110" i="1"/>
  <c r="G1110" i="1" s="1"/>
  <c r="C1110" i="1"/>
  <c r="D1109" i="1"/>
  <c r="C1109" i="1"/>
  <c r="D1108" i="1"/>
  <c r="H1108" i="1" s="1"/>
  <c r="C1108" i="1"/>
  <c r="D1107" i="1"/>
  <c r="C1107" i="1"/>
  <c r="D1106" i="1"/>
  <c r="H1106" i="1" s="1"/>
  <c r="C1106" i="1"/>
  <c r="D1105" i="1"/>
  <c r="G1105" i="1" s="1"/>
  <c r="C1105" i="1"/>
  <c r="G1104" i="1"/>
  <c r="D1104" i="1"/>
  <c r="C1104" i="1"/>
  <c r="H1103" i="1"/>
  <c r="G1103" i="1"/>
  <c r="D1103" i="1"/>
  <c r="C1103" i="1"/>
  <c r="H1102" i="1"/>
  <c r="D1102" i="1"/>
  <c r="G1102" i="1" s="1"/>
  <c r="C1102" i="1"/>
  <c r="D1101" i="1"/>
  <c r="G1101" i="1" s="1"/>
  <c r="C1101" i="1"/>
  <c r="H1100" i="1"/>
  <c r="G1100" i="1"/>
  <c r="D1100" i="1"/>
  <c r="C1100" i="1"/>
  <c r="H1099" i="1"/>
  <c r="G1099" i="1"/>
  <c r="D1099" i="1"/>
  <c r="C1099" i="1"/>
  <c r="D1098" i="1"/>
  <c r="C1098" i="1"/>
  <c r="H1098" i="1" s="1"/>
  <c r="D1097" i="1"/>
  <c r="C1097" i="1"/>
  <c r="D1096" i="1"/>
  <c r="C1096" i="1"/>
  <c r="D1095" i="1"/>
  <c r="C1095" i="1"/>
  <c r="H1095" i="1" s="1"/>
  <c r="H1094" i="1"/>
  <c r="G1094" i="1"/>
  <c r="D1094" i="1"/>
  <c r="C1094" i="1"/>
  <c r="D1093" i="1"/>
  <c r="D1092" i="1"/>
  <c r="C1092" i="1"/>
  <c r="D1091" i="1"/>
  <c r="H1091" i="1" s="1"/>
  <c r="C1091" i="1"/>
  <c r="G1090" i="1"/>
  <c r="D1090" i="1"/>
  <c r="H1090" i="1" s="1"/>
  <c r="C1090" i="1"/>
  <c r="D1089" i="1"/>
  <c r="C1089" i="1"/>
  <c r="H1088" i="1"/>
  <c r="G1088" i="1"/>
  <c r="D1088" i="1"/>
  <c r="C1088" i="1"/>
  <c r="D1087" i="1"/>
  <c r="H1087" i="1" s="1"/>
  <c r="C1087" i="1"/>
  <c r="D1086" i="1"/>
  <c r="C1086" i="1"/>
  <c r="H1085" i="1"/>
  <c r="G1085" i="1"/>
  <c r="D1085" i="1"/>
  <c r="C1085" i="1"/>
  <c r="G1084" i="1"/>
  <c r="D1084" i="1"/>
  <c r="H1084" i="1" s="1"/>
  <c r="C1084" i="1"/>
  <c r="D1083" i="1"/>
  <c r="C1083" i="1"/>
  <c r="H1082" i="1"/>
  <c r="G1082" i="1"/>
  <c r="D1082" i="1"/>
  <c r="C1082" i="1"/>
  <c r="G1081" i="1"/>
  <c r="D1081" i="1"/>
  <c r="H1081" i="1" s="1"/>
  <c r="C1081" i="1"/>
  <c r="D1080" i="1"/>
  <c r="C1080" i="1"/>
  <c r="D1079" i="1"/>
  <c r="H1079" i="1" s="1"/>
  <c r="C1079" i="1"/>
  <c r="G1078" i="1"/>
  <c r="D1078" i="1"/>
  <c r="H1078" i="1" s="1"/>
  <c r="C1078" i="1"/>
  <c r="D1077" i="1"/>
  <c r="C1077" i="1"/>
  <c r="H1076" i="1"/>
  <c r="G1076" i="1"/>
  <c r="D1076" i="1"/>
  <c r="C1076" i="1"/>
  <c r="D1075" i="1"/>
  <c r="H1075" i="1" s="1"/>
  <c r="H1073" i="1"/>
  <c r="G1073" i="1"/>
  <c r="D1073" i="1"/>
  <c r="C1073" i="1"/>
  <c r="D1072" i="1"/>
  <c r="C1072" i="1"/>
  <c r="D1071" i="1"/>
  <c r="C1071" i="1"/>
  <c r="G1071" i="1" s="1"/>
  <c r="H1070" i="1"/>
  <c r="G1070" i="1"/>
  <c r="D1070" i="1"/>
  <c r="C1070" i="1"/>
  <c r="H1069" i="1"/>
  <c r="D1069" i="1"/>
  <c r="G1069" i="1" s="1"/>
  <c r="C1069" i="1"/>
  <c r="H1068" i="1"/>
  <c r="D1068" i="1"/>
  <c r="C1068" i="1"/>
  <c r="G1068" i="1" s="1"/>
  <c r="D1067" i="1"/>
  <c r="H1067" i="1" s="1"/>
  <c r="C1067" i="1"/>
  <c r="D1066" i="1"/>
  <c r="C1066" i="1"/>
  <c r="D1065" i="1"/>
  <c r="C1065" i="1"/>
  <c r="D1064" i="1"/>
  <c r="G1064" i="1" s="1"/>
  <c r="C1064" i="1"/>
  <c r="H1063" i="1"/>
  <c r="D1063" i="1"/>
  <c r="G1063" i="1" s="1"/>
  <c r="C1063" i="1"/>
  <c r="H1062" i="1"/>
  <c r="D1062" i="1"/>
  <c r="C1062" i="1"/>
  <c r="G1062" i="1" s="1"/>
  <c r="H1061" i="1"/>
  <c r="G1061" i="1"/>
  <c r="D1061" i="1"/>
  <c r="C1061" i="1"/>
  <c r="D1060" i="1"/>
  <c r="G1060" i="1" s="1"/>
  <c r="C1060" i="1"/>
  <c r="D1059" i="1"/>
  <c r="C1059" i="1"/>
  <c r="D1058" i="1"/>
  <c r="H1058" i="1" s="1"/>
  <c r="C1058" i="1"/>
  <c r="D1057" i="1"/>
  <c r="G1057" i="1" s="1"/>
  <c r="C1057" i="1"/>
  <c r="H1056" i="1"/>
  <c r="D1056" i="1"/>
  <c r="C1056" i="1"/>
  <c r="G1056" i="1" s="1"/>
  <c r="H1055" i="1"/>
  <c r="G1055" i="1"/>
  <c r="D1055" i="1"/>
  <c r="C1055" i="1"/>
  <c r="D1054" i="1"/>
  <c r="C1054" i="1"/>
  <c r="D1053" i="1"/>
  <c r="C1053" i="1"/>
  <c r="G1053" i="1" s="1"/>
  <c r="H1052" i="1"/>
  <c r="G1052" i="1"/>
  <c r="D1052" i="1"/>
  <c r="C1052" i="1"/>
  <c r="H1051" i="1"/>
  <c r="D1051" i="1"/>
  <c r="G1051" i="1" s="1"/>
  <c r="C1051" i="1"/>
  <c r="H1050" i="1"/>
  <c r="D1050" i="1"/>
  <c r="C1050" i="1"/>
  <c r="G1050" i="1" s="1"/>
  <c r="D1049" i="1"/>
  <c r="H1049" i="1" s="1"/>
  <c r="C1049" i="1"/>
  <c r="D1048" i="1"/>
  <c r="C1048" i="1"/>
  <c r="D1047" i="1"/>
  <c r="C1047" i="1"/>
  <c r="D1046" i="1"/>
  <c r="G1046" i="1" s="1"/>
  <c r="C1046" i="1"/>
  <c r="H1045" i="1"/>
  <c r="D1045" i="1"/>
  <c r="G1045" i="1" s="1"/>
  <c r="C1045" i="1"/>
  <c r="H1044" i="1"/>
  <c r="D1044" i="1"/>
  <c r="C1044" i="1"/>
  <c r="G1044" i="1" s="1"/>
  <c r="H1043" i="1"/>
  <c r="G1043" i="1"/>
  <c r="D1043" i="1"/>
  <c r="C1043" i="1"/>
  <c r="D1042" i="1"/>
  <c r="G1042" i="1" s="1"/>
  <c r="C1042" i="1"/>
  <c r="D1041" i="1"/>
  <c r="C1041" i="1"/>
  <c r="D1040" i="1"/>
  <c r="H1040" i="1" s="1"/>
  <c r="C1040" i="1"/>
  <c r="D1039" i="1"/>
  <c r="G1039" i="1" s="1"/>
  <c r="C1039" i="1"/>
  <c r="H1038" i="1"/>
  <c r="D1038" i="1"/>
  <c r="C1038" i="1"/>
  <c r="G1038" i="1" s="1"/>
  <c r="H1037" i="1"/>
  <c r="G1037" i="1"/>
  <c r="D1037" i="1"/>
  <c r="C1037" i="1"/>
  <c r="D1036" i="1"/>
  <c r="C1036" i="1"/>
  <c r="D1035" i="1"/>
  <c r="C1035" i="1"/>
  <c r="G1035" i="1" s="1"/>
  <c r="H1034" i="1"/>
  <c r="G1034" i="1"/>
  <c r="D1034" i="1"/>
  <c r="C1034" i="1"/>
  <c r="H1033" i="1"/>
  <c r="D1033" i="1"/>
  <c r="G1033" i="1" s="1"/>
  <c r="C1033" i="1"/>
  <c r="H1032" i="1"/>
  <c r="D1032" i="1"/>
  <c r="C1032" i="1"/>
  <c r="G1032" i="1" s="1"/>
  <c r="D1031" i="1"/>
  <c r="C1031" i="1"/>
  <c r="D1030" i="1"/>
  <c r="C1030" i="1"/>
  <c r="D1029" i="1"/>
  <c r="C1029" i="1"/>
  <c r="D1028" i="1"/>
  <c r="G1028" i="1" s="1"/>
  <c r="C1028" i="1"/>
  <c r="H1027" i="1"/>
  <c r="D1027" i="1"/>
  <c r="G1027" i="1" s="1"/>
  <c r="C1027" i="1"/>
  <c r="H1026" i="1"/>
  <c r="D1026" i="1"/>
  <c r="C1026" i="1"/>
  <c r="G1026" i="1" s="1"/>
  <c r="H1025" i="1"/>
  <c r="G1025" i="1"/>
  <c r="D1025" i="1"/>
  <c r="C1025" i="1"/>
  <c r="D1024" i="1"/>
  <c r="G1024" i="1" s="1"/>
  <c r="C1024" i="1"/>
  <c r="D1023" i="1"/>
  <c r="C1023" i="1"/>
  <c r="D1022" i="1"/>
  <c r="H1022" i="1" s="1"/>
  <c r="C1022" i="1"/>
  <c r="D1021" i="1"/>
  <c r="G1021" i="1" s="1"/>
  <c r="C1021" i="1"/>
  <c r="H1020" i="1"/>
  <c r="D1020" i="1"/>
  <c r="C1020" i="1"/>
  <c r="G1020" i="1" s="1"/>
  <c r="H1019" i="1"/>
  <c r="G1019" i="1"/>
  <c r="D1019" i="1"/>
  <c r="C1019" i="1"/>
  <c r="D1018" i="1"/>
  <c r="C1018" i="1"/>
  <c r="D1017" i="1"/>
  <c r="H1016" i="1"/>
  <c r="G1016" i="1"/>
  <c r="D1016" i="1"/>
  <c r="C1016" i="1"/>
  <c r="H1015" i="1"/>
  <c r="D1015" i="1"/>
  <c r="G1015" i="1" s="1"/>
  <c r="C1015" i="1"/>
  <c r="H1014" i="1"/>
  <c r="D1014" i="1"/>
  <c r="C1014" i="1"/>
  <c r="G1014" i="1" s="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36" i="1"/>
  <c r="G636" i="1"/>
  <c r="D636" i="1"/>
  <c r="C636" i="1"/>
  <c r="D635" i="1"/>
  <c r="H635" i="1" s="1"/>
  <c r="C635" i="1"/>
  <c r="H632" i="1"/>
  <c r="D632" i="1"/>
  <c r="G632" i="1" s="1"/>
  <c r="C632" i="1"/>
  <c r="H631" i="1"/>
  <c r="G631" i="1"/>
  <c r="D631" i="1"/>
  <c r="C631" i="1"/>
  <c r="H630" i="1"/>
  <c r="D630" i="1"/>
  <c r="C630" i="1"/>
  <c r="G630" i="1" s="1"/>
  <c r="H629" i="1"/>
  <c r="D629" i="1"/>
  <c r="G629" i="1" s="1"/>
  <c r="C629" i="1"/>
  <c r="D628" i="1"/>
  <c r="H628" i="1" s="1"/>
  <c r="C628" i="1"/>
  <c r="H627" i="1"/>
  <c r="G627" i="1"/>
  <c r="D627" i="1"/>
  <c r="C627" i="1"/>
  <c r="H626" i="1"/>
  <c r="D626" i="1"/>
  <c r="G626" i="1" s="1"/>
  <c r="C626" i="1"/>
  <c r="G625" i="1"/>
  <c r="D625" i="1"/>
  <c r="H625" i="1" s="1"/>
  <c r="C625" i="1"/>
  <c r="G624" i="1"/>
  <c r="D624" i="1"/>
  <c r="H624" i="1" s="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D576" i="1"/>
  <c r="H576" i="1" s="1"/>
  <c r="C576" i="1"/>
  <c r="H575" i="1"/>
  <c r="G575" i="1"/>
  <c r="D575" i="1"/>
  <c r="C575" i="1"/>
  <c r="H574" i="1"/>
  <c r="G574" i="1"/>
  <c r="D574" i="1"/>
  <c r="C574" i="1"/>
  <c r="D573" i="1"/>
  <c r="H573" i="1" s="1"/>
  <c r="C573" i="1"/>
  <c r="D572" i="1"/>
  <c r="D571" i="1"/>
  <c r="C571" i="1"/>
  <c r="D570" i="1"/>
  <c r="C570" i="1"/>
  <c r="H569" i="1"/>
  <c r="D569" i="1"/>
  <c r="G569" i="1" s="1"/>
  <c r="C569" i="1"/>
  <c r="D568" i="1"/>
  <c r="H568" i="1" s="1"/>
  <c r="C568" i="1"/>
  <c r="D567" i="1"/>
  <c r="C567" i="1"/>
  <c r="G567" i="1" s="1"/>
  <c r="H566" i="1"/>
  <c r="G566" i="1"/>
  <c r="D566" i="1"/>
  <c r="C566" i="1"/>
  <c r="D565" i="1"/>
  <c r="D564" i="1"/>
  <c r="H564" i="1" s="1"/>
  <c r="C564" i="1"/>
  <c r="G563" i="1"/>
  <c r="D563" i="1"/>
  <c r="H563" i="1" s="1"/>
  <c r="C563" i="1"/>
  <c r="D562" i="1"/>
  <c r="C562" i="1"/>
  <c r="D561" i="1"/>
  <c r="C561" i="1"/>
  <c r="D560" i="1"/>
  <c r="C560" i="1"/>
  <c r="H559" i="1"/>
  <c r="D559" i="1"/>
  <c r="G559" i="1" s="1"/>
  <c r="C559" i="1"/>
  <c r="D558" i="1"/>
  <c r="C558" i="1"/>
  <c r="G558" i="1" s="1"/>
  <c r="H557" i="1"/>
  <c r="G557" i="1"/>
  <c r="D557" i="1"/>
  <c r="C557" i="1"/>
  <c r="H556" i="1"/>
  <c r="D556" i="1"/>
  <c r="G556" i="1" s="1"/>
  <c r="C556" i="1"/>
  <c r="H555" i="1"/>
  <c r="G555" i="1"/>
  <c r="D555" i="1"/>
  <c r="C555" i="1"/>
  <c r="H554" i="1"/>
  <c r="G554" i="1"/>
  <c r="D554" i="1"/>
  <c r="C554" i="1"/>
  <c r="H553" i="1"/>
  <c r="D553" i="1"/>
  <c r="G553" i="1" s="1"/>
  <c r="C553" i="1"/>
  <c r="D552" i="1"/>
  <c r="H552" i="1" s="1"/>
  <c r="C552" i="1"/>
  <c r="G551" i="1"/>
  <c r="D551" i="1"/>
  <c r="H551" i="1" s="1"/>
  <c r="C551" i="1"/>
  <c r="D550" i="1"/>
  <c r="C550" i="1"/>
  <c r="H549" i="1"/>
  <c r="D549" i="1"/>
  <c r="C549" i="1"/>
  <c r="D548" i="1"/>
  <c r="C548" i="1"/>
  <c r="H547" i="1"/>
  <c r="D547" i="1"/>
  <c r="G547" i="1" s="1"/>
  <c r="C547" i="1"/>
  <c r="G546" i="1"/>
  <c r="D546" i="1"/>
  <c r="C546" i="1"/>
  <c r="H546" i="1" s="1"/>
  <c r="H545" i="1"/>
  <c r="D545" i="1"/>
  <c r="G545" i="1" s="1"/>
  <c r="C545" i="1"/>
  <c r="H544" i="1"/>
  <c r="D544" i="1"/>
  <c r="G544" i="1" s="1"/>
  <c r="C544" i="1"/>
  <c r="H543" i="1"/>
  <c r="G543" i="1"/>
  <c r="D543" i="1"/>
  <c r="C543" i="1"/>
  <c r="H542" i="1"/>
  <c r="G542" i="1"/>
  <c r="D542" i="1"/>
  <c r="C542" i="1"/>
  <c r="H541" i="1"/>
  <c r="D541" i="1"/>
  <c r="G541" i="1" s="1"/>
  <c r="C541" i="1"/>
  <c r="G540" i="1"/>
  <c r="D540" i="1"/>
  <c r="C540" i="1"/>
  <c r="D539" i="1"/>
  <c r="H539" i="1" s="1"/>
  <c r="C539" i="1"/>
  <c r="D538" i="1"/>
  <c r="C538" i="1"/>
  <c r="D537" i="1"/>
  <c r="C537" i="1"/>
  <c r="H536" i="1"/>
  <c r="D536" i="1"/>
  <c r="G536" i="1" s="1"/>
  <c r="C536" i="1"/>
  <c r="D535" i="1"/>
  <c r="G535" i="1" s="1"/>
  <c r="C535" i="1"/>
  <c r="D534" i="1"/>
  <c r="C534" i="1"/>
  <c r="G534" i="1" s="1"/>
  <c r="H533" i="1"/>
  <c r="G533" i="1"/>
  <c r="D533" i="1"/>
  <c r="C533" i="1"/>
  <c r="H532" i="1"/>
  <c r="D532" i="1"/>
  <c r="G532" i="1" s="1"/>
  <c r="C532" i="1"/>
  <c r="H531" i="1"/>
  <c r="G531" i="1"/>
  <c r="D531" i="1"/>
  <c r="C531" i="1"/>
  <c r="D530" i="1"/>
  <c r="H528" i="1"/>
  <c r="D528" i="1"/>
  <c r="C528" i="1"/>
  <c r="G528" i="1" s="1"/>
  <c r="H527" i="1"/>
  <c r="G527" i="1"/>
  <c r="D527" i="1"/>
  <c r="C527" i="1"/>
  <c r="H526" i="1"/>
  <c r="G526" i="1"/>
  <c r="D526" i="1"/>
  <c r="C526" i="1"/>
  <c r="H525" i="1"/>
  <c r="D525" i="1"/>
  <c r="C525" i="1"/>
  <c r="G525" i="1" s="1"/>
  <c r="H524" i="1"/>
  <c r="G524" i="1"/>
  <c r="D524" i="1"/>
  <c r="C524" i="1"/>
  <c r="D523" i="1"/>
  <c r="D522" i="1"/>
  <c r="G522" i="1" s="1"/>
  <c r="C522" i="1"/>
  <c r="G521" i="1"/>
  <c r="D521" i="1"/>
  <c r="H521" i="1" s="1"/>
  <c r="C521" i="1"/>
  <c r="D520" i="1"/>
  <c r="D519" i="1"/>
  <c r="C519" i="1"/>
  <c r="G519" i="1" s="1"/>
  <c r="H518" i="1"/>
  <c r="D518" i="1"/>
  <c r="G518" i="1" s="1"/>
  <c r="C518" i="1"/>
  <c r="H517" i="1"/>
  <c r="G517" i="1"/>
  <c r="D517" i="1"/>
  <c r="C517" i="1"/>
  <c r="D516" i="1"/>
  <c r="H515" i="1"/>
  <c r="G515" i="1"/>
  <c r="D515" i="1"/>
  <c r="C515" i="1"/>
  <c r="H514" i="1"/>
  <c r="G514" i="1"/>
  <c r="D514" i="1"/>
  <c r="C514" i="1"/>
  <c r="D513" i="1"/>
  <c r="C513" i="1"/>
  <c r="G513" i="1" s="1"/>
  <c r="G512" i="1"/>
  <c r="D512" i="1"/>
  <c r="H512" i="1" s="1"/>
  <c r="C512" i="1"/>
  <c r="G511" i="1"/>
  <c r="D511" i="1"/>
  <c r="H511" i="1" s="1"/>
  <c r="C511" i="1"/>
  <c r="D510" i="1"/>
  <c r="C510" i="1"/>
  <c r="H509" i="1"/>
  <c r="D509" i="1"/>
  <c r="G509" i="1" s="1"/>
  <c r="C509" i="1"/>
  <c r="D508" i="1"/>
  <c r="C508" i="1"/>
  <c r="D507" i="1"/>
  <c r="C507" i="1"/>
  <c r="H506" i="1"/>
  <c r="G506" i="1"/>
  <c r="D506" i="1"/>
  <c r="C506" i="1"/>
  <c r="H505" i="1"/>
  <c r="D505" i="1"/>
  <c r="G505" i="1" s="1"/>
  <c r="C505" i="1"/>
  <c r="H504" i="1"/>
  <c r="D504" i="1"/>
  <c r="C504" i="1"/>
  <c r="D503" i="1"/>
  <c r="G502" i="1"/>
  <c r="D502" i="1"/>
  <c r="H502" i="1" s="1"/>
  <c r="C502" i="1"/>
  <c r="H501" i="1"/>
  <c r="G501" i="1"/>
  <c r="D501" i="1"/>
  <c r="C501" i="1"/>
  <c r="G500" i="1"/>
  <c r="D500" i="1"/>
  <c r="H500" i="1" s="1"/>
  <c r="C500" i="1"/>
  <c r="D499" i="1"/>
  <c r="H499" i="1" s="1"/>
  <c r="C499" i="1"/>
  <c r="H498" i="1"/>
  <c r="G498" i="1"/>
  <c r="D498" i="1"/>
  <c r="C498" i="1"/>
  <c r="G497" i="1"/>
  <c r="D497" i="1"/>
  <c r="H497" i="1" s="1"/>
  <c r="C497" i="1"/>
  <c r="D496" i="1"/>
  <c r="D495" i="1"/>
  <c r="C495" i="1"/>
  <c r="D494" i="1"/>
  <c r="C494" i="1"/>
  <c r="H493" i="1"/>
  <c r="D493" i="1"/>
  <c r="G493" i="1" s="1"/>
  <c r="C493" i="1"/>
  <c r="D492" i="1"/>
  <c r="C492" i="1"/>
  <c r="D491" i="1"/>
  <c r="H490" i="1"/>
  <c r="G490" i="1"/>
  <c r="D490" i="1"/>
  <c r="C490" i="1"/>
  <c r="D489" i="1"/>
  <c r="C489" i="1"/>
  <c r="G489" i="1" s="1"/>
  <c r="G488" i="1"/>
  <c r="D488" i="1"/>
  <c r="H488" i="1" s="1"/>
  <c r="C488" i="1"/>
  <c r="G487" i="1"/>
  <c r="D487" i="1"/>
  <c r="H487" i="1" s="1"/>
  <c r="C487" i="1"/>
  <c r="H486" i="1"/>
  <c r="G486" i="1"/>
  <c r="D486" i="1"/>
  <c r="C486" i="1"/>
  <c r="D484" i="1"/>
  <c r="C484" i="1"/>
  <c r="D483" i="1"/>
  <c r="C483" i="1"/>
  <c r="H483" i="1" s="1"/>
  <c r="D482" i="1"/>
  <c r="G482" i="1" s="1"/>
  <c r="C482" i="1"/>
  <c r="H481" i="1"/>
  <c r="G481" i="1"/>
  <c r="D481" i="1"/>
  <c r="C481" i="1"/>
  <c r="H480" i="1"/>
  <c r="G480" i="1"/>
  <c r="D480" i="1"/>
  <c r="C480" i="1"/>
  <c r="H479" i="1"/>
  <c r="D479" i="1"/>
  <c r="G479" i="1" s="1"/>
  <c r="G478" i="1"/>
  <c r="D478" i="1"/>
  <c r="H478" i="1" s="1"/>
  <c r="C478" i="1"/>
  <c r="D477" i="1"/>
  <c r="C477" i="1"/>
  <c r="H477" i="1" s="1"/>
  <c r="H476" i="1"/>
  <c r="G476" i="1"/>
  <c r="D476" i="1"/>
  <c r="C476" i="1"/>
  <c r="G475" i="1"/>
  <c r="D475" i="1"/>
  <c r="H475" i="1" s="1"/>
  <c r="C475" i="1"/>
  <c r="D474" i="1"/>
  <c r="C474" i="1"/>
  <c r="D473" i="1"/>
  <c r="D472" i="1"/>
  <c r="C472" i="1"/>
  <c r="D471" i="1"/>
  <c r="C471" i="1"/>
  <c r="D470" i="1"/>
  <c r="G469" i="1"/>
  <c r="D469" i="1"/>
  <c r="H469" i="1" s="1"/>
  <c r="C469" i="1"/>
  <c r="H468" i="1"/>
  <c r="G468" i="1"/>
  <c r="D468" i="1"/>
  <c r="C468" i="1"/>
  <c r="H467" i="1"/>
  <c r="G467" i="1"/>
  <c r="D467" i="1"/>
  <c r="C467" i="1"/>
  <c r="G466" i="1"/>
  <c r="D466" i="1"/>
  <c r="H466" i="1" s="1"/>
  <c r="C466" i="1"/>
  <c r="G465" i="1"/>
  <c r="D465" i="1"/>
  <c r="H465" i="1" s="1"/>
  <c r="C465" i="1"/>
  <c r="G464" i="1"/>
  <c r="D464" i="1"/>
  <c r="H464" i="1" s="1"/>
  <c r="C464" i="1"/>
  <c r="D463" i="1"/>
  <c r="C463" i="1"/>
  <c r="D462" i="1"/>
  <c r="C462" i="1"/>
  <c r="D461" i="1"/>
  <c r="D460" i="1"/>
  <c r="G459" i="1"/>
  <c r="D459" i="1"/>
  <c r="H459" i="1" s="1"/>
  <c r="C459" i="1"/>
  <c r="G458" i="1"/>
  <c r="D458" i="1"/>
  <c r="H458" i="1" s="1"/>
  <c r="C458" i="1"/>
  <c r="D457" i="1"/>
  <c r="H457" i="1" s="1"/>
  <c r="C457" i="1"/>
  <c r="G456" i="1"/>
  <c r="D456" i="1"/>
  <c r="H456" i="1" s="1"/>
  <c r="C456" i="1"/>
  <c r="G455" i="1"/>
  <c r="D455" i="1"/>
  <c r="H455" i="1" s="1"/>
  <c r="C455" i="1"/>
  <c r="G454" i="1"/>
  <c r="D454" i="1"/>
  <c r="H454" i="1" s="1"/>
  <c r="C454" i="1"/>
  <c r="D453" i="1"/>
  <c r="H453" i="1" s="1"/>
  <c r="C453" i="1"/>
  <c r="G452" i="1"/>
  <c r="D452" i="1"/>
  <c r="H452" i="1" s="1"/>
  <c r="C452" i="1"/>
  <c r="G451" i="1"/>
  <c r="D451" i="1"/>
  <c r="H451" i="1" s="1"/>
  <c r="C451" i="1"/>
  <c r="G450" i="1"/>
  <c r="D450" i="1"/>
  <c r="H450" i="1" s="1"/>
  <c r="C450" i="1"/>
  <c r="D449" i="1"/>
  <c r="H449" i="1" s="1"/>
  <c r="C449" i="1"/>
  <c r="G448" i="1"/>
  <c r="D448" i="1"/>
  <c r="H448" i="1" s="1"/>
  <c r="C448" i="1"/>
  <c r="G447" i="1"/>
  <c r="D447" i="1"/>
  <c r="H447" i="1" s="1"/>
  <c r="C447" i="1"/>
  <c r="D446" i="1"/>
  <c r="D445" i="1"/>
  <c r="C445" i="1"/>
  <c r="H444" i="1"/>
  <c r="D444" i="1"/>
  <c r="C444" i="1"/>
  <c r="D443" i="1"/>
  <c r="C443" i="1"/>
  <c r="D442" i="1"/>
  <c r="C442" i="1"/>
  <c r="H441" i="1"/>
  <c r="D441" i="1"/>
  <c r="C441" i="1"/>
  <c r="D440" i="1"/>
  <c r="C440" i="1"/>
  <c r="D439" i="1"/>
  <c r="D438" i="1"/>
  <c r="C438" i="1"/>
  <c r="H438" i="1" s="1"/>
  <c r="H437" i="1"/>
  <c r="D437" i="1"/>
  <c r="G437" i="1" s="1"/>
  <c r="C437" i="1"/>
  <c r="H436" i="1"/>
  <c r="G436" i="1"/>
  <c r="D436" i="1"/>
  <c r="C436" i="1"/>
  <c r="H435" i="1"/>
  <c r="G435" i="1"/>
  <c r="D435" i="1"/>
  <c r="C435" i="1"/>
  <c r="H434" i="1"/>
  <c r="D434" i="1"/>
  <c r="G434" i="1" s="1"/>
  <c r="C434" i="1"/>
  <c r="H433" i="1"/>
  <c r="G433" i="1"/>
  <c r="D433" i="1"/>
  <c r="C433" i="1"/>
  <c r="G432" i="1"/>
  <c r="D432" i="1"/>
  <c r="C432" i="1"/>
  <c r="H432" i="1" s="1"/>
  <c r="D431" i="1"/>
  <c r="H430" i="1"/>
  <c r="G430" i="1"/>
  <c r="D430" i="1"/>
  <c r="C430" i="1"/>
  <c r="H429" i="1"/>
  <c r="G429" i="1"/>
  <c r="D429" i="1"/>
  <c r="C429" i="1"/>
  <c r="H428" i="1"/>
  <c r="G428" i="1"/>
  <c r="D428" i="1"/>
  <c r="C428" i="1"/>
  <c r="H427" i="1"/>
  <c r="G427" i="1"/>
  <c r="D427" i="1"/>
  <c r="C427" i="1"/>
  <c r="H426" i="1"/>
  <c r="G426" i="1"/>
  <c r="D426" i="1"/>
  <c r="C426" i="1"/>
  <c r="D425" i="1"/>
  <c r="D423" i="1"/>
  <c r="C423" i="1"/>
  <c r="H422" i="1"/>
  <c r="D422" i="1"/>
  <c r="G422" i="1" s="1"/>
  <c r="C422" i="1"/>
  <c r="D421" i="1"/>
  <c r="G416" i="1"/>
  <c r="D416" i="1"/>
  <c r="H416" i="1" s="1"/>
  <c r="C416" i="1"/>
  <c r="D415" i="1"/>
  <c r="H415" i="1" s="1"/>
  <c r="C415" i="1"/>
  <c r="G414" i="1"/>
  <c r="D414" i="1"/>
  <c r="H414" i="1" s="1"/>
  <c r="C414" i="1"/>
  <c r="H411" i="1"/>
  <c r="D411" i="1"/>
  <c r="C411" i="1"/>
  <c r="G411" i="1" s="1"/>
  <c r="H410" i="1"/>
  <c r="G410" i="1"/>
  <c r="D410" i="1"/>
  <c r="C410" i="1"/>
  <c r="H409" i="1"/>
  <c r="G409" i="1"/>
  <c r="D409" i="1"/>
  <c r="C409" i="1"/>
  <c r="H408" i="1"/>
  <c r="D408" i="1"/>
  <c r="C408" i="1"/>
  <c r="G408" i="1" s="1"/>
  <c r="H407" i="1"/>
  <c r="G407" i="1"/>
  <c r="D407" i="1"/>
  <c r="C407" i="1"/>
  <c r="G406" i="1"/>
  <c r="D406" i="1"/>
  <c r="H406" i="1" s="1"/>
  <c r="C406" i="1"/>
  <c r="H405" i="1"/>
  <c r="D405" i="1"/>
  <c r="C405" i="1"/>
  <c r="G405" i="1" s="1"/>
  <c r="H404" i="1"/>
  <c r="G404" i="1"/>
  <c r="D404" i="1"/>
  <c r="C404" i="1"/>
  <c r="D403" i="1"/>
  <c r="H403" i="1" s="1"/>
  <c r="C403" i="1"/>
  <c r="D402" i="1"/>
  <c r="C402" i="1"/>
  <c r="G402" i="1" s="1"/>
  <c r="H401" i="1"/>
  <c r="G401"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D388" i="1"/>
  <c r="G387" i="1"/>
  <c r="D387" i="1"/>
  <c r="H387" i="1" s="1"/>
  <c r="C387" i="1"/>
  <c r="G386" i="1"/>
  <c r="D386" i="1"/>
  <c r="H386" i="1" s="1"/>
  <c r="C386" i="1"/>
  <c r="G385" i="1"/>
  <c r="D385" i="1"/>
  <c r="H385" i="1" s="1"/>
  <c r="C385" i="1"/>
  <c r="H384" i="1"/>
  <c r="G384" i="1"/>
  <c r="D384" i="1"/>
  <c r="C384" i="1"/>
  <c r="G383" i="1"/>
  <c r="D383" i="1"/>
  <c r="H383" i="1" s="1"/>
  <c r="C383" i="1"/>
  <c r="G382" i="1"/>
  <c r="D382" i="1"/>
  <c r="H382" i="1" s="1"/>
  <c r="C382" i="1"/>
  <c r="D381" i="1"/>
  <c r="H381" i="1" s="1"/>
  <c r="C381" i="1"/>
  <c r="D380" i="1"/>
  <c r="H380" i="1" s="1"/>
  <c r="C380" i="1"/>
  <c r="D379" i="1"/>
  <c r="H379" i="1" s="1"/>
  <c r="C379" i="1"/>
  <c r="H378" i="1"/>
  <c r="G378" i="1"/>
  <c r="D378" i="1"/>
  <c r="C378" i="1"/>
  <c r="G377" i="1"/>
  <c r="D377" i="1"/>
  <c r="H377" i="1" s="1"/>
  <c r="C377" i="1"/>
  <c r="G376" i="1"/>
  <c r="D376" i="1"/>
  <c r="H376" i="1" s="1"/>
  <c r="C376" i="1"/>
  <c r="H375" i="1"/>
  <c r="G375" i="1"/>
  <c r="D375" i="1"/>
  <c r="C375" i="1"/>
  <c r="D374" i="1"/>
  <c r="H374" i="1" s="1"/>
  <c r="D373" i="1"/>
  <c r="C373" i="1"/>
  <c r="G372" i="1"/>
  <c r="D372" i="1"/>
  <c r="C372" i="1"/>
  <c r="H372" i="1" s="1"/>
  <c r="D371" i="1"/>
  <c r="C371" i="1"/>
  <c r="D370" i="1"/>
  <c r="C370" i="1"/>
  <c r="D369" i="1"/>
  <c r="G369" i="1" s="1"/>
  <c r="C369" i="1"/>
  <c r="H369" i="1" s="1"/>
  <c r="D368" i="1"/>
  <c r="H367" i="1"/>
  <c r="G367" i="1"/>
  <c r="D367" i="1"/>
  <c r="C367" i="1"/>
  <c r="H366" i="1"/>
  <c r="G366" i="1"/>
  <c r="D366" i="1"/>
  <c r="C366" i="1"/>
  <c r="H365" i="1"/>
  <c r="D365" i="1"/>
  <c r="G365" i="1" s="1"/>
  <c r="C365" i="1"/>
  <c r="H364" i="1"/>
  <c r="G364" i="1"/>
  <c r="D364" i="1"/>
  <c r="C364" i="1"/>
  <c r="H363" i="1"/>
  <c r="G363" i="1"/>
  <c r="D363" i="1"/>
  <c r="C363" i="1"/>
  <c r="H362" i="1"/>
  <c r="D362" i="1"/>
  <c r="G362" i="1" s="1"/>
  <c r="C362" i="1"/>
  <c r="H361" i="1"/>
  <c r="G361" i="1"/>
  <c r="D361" i="1"/>
  <c r="C361" i="1"/>
  <c r="G360" i="1"/>
  <c r="D360" i="1"/>
  <c r="C360" i="1"/>
  <c r="H360" i="1" s="1"/>
  <c r="H359" i="1"/>
  <c r="D359" i="1"/>
  <c r="G359" i="1" s="1"/>
  <c r="C359" i="1"/>
  <c r="H358" i="1"/>
  <c r="G358" i="1"/>
  <c r="D358" i="1"/>
  <c r="C358" i="1"/>
  <c r="D357" i="1"/>
  <c r="C357" i="1"/>
  <c r="H357" i="1" s="1"/>
  <c r="D356" i="1"/>
  <c r="D355" i="1"/>
  <c r="D354" i="1"/>
  <c r="C354" i="1"/>
  <c r="H354" i="1" s="1"/>
  <c r="D353" i="1"/>
  <c r="H353" i="1" s="1"/>
  <c r="C353" i="1"/>
  <c r="G352" i="1"/>
  <c r="D352" i="1"/>
  <c r="H352" i="1" s="1"/>
  <c r="C352" i="1"/>
  <c r="D351" i="1"/>
  <c r="G351" i="1" s="1"/>
  <c r="C351" i="1"/>
  <c r="G350" i="1"/>
  <c r="D350" i="1"/>
  <c r="H350" i="1" s="1"/>
  <c r="C350" i="1"/>
  <c r="G349" i="1"/>
  <c r="D349" i="1"/>
  <c r="H349" i="1" s="1"/>
  <c r="D348" i="1"/>
  <c r="C348" i="1"/>
  <c r="D347" i="1"/>
  <c r="H347" i="1" s="1"/>
  <c r="C347" i="1"/>
  <c r="D346" i="1"/>
  <c r="C346" i="1"/>
  <c r="D345" i="1"/>
  <c r="C345" i="1"/>
  <c r="H344" i="1"/>
  <c r="G344" i="1"/>
  <c r="D344" i="1"/>
  <c r="C344" i="1"/>
  <c r="D343" i="1"/>
  <c r="H343" i="1" s="1"/>
  <c r="C343" i="1"/>
  <c r="D342" i="1"/>
  <c r="C342" i="1"/>
  <c r="H341" i="1"/>
  <c r="G341" i="1"/>
  <c r="D341" i="1"/>
  <c r="H340" i="1"/>
  <c r="D340" i="1"/>
  <c r="G340" i="1" s="1"/>
  <c r="C340" i="1"/>
  <c r="D339" i="1"/>
  <c r="C339" i="1"/>
  <c r="G339" i="1" s="1"/>
  <c r="H338" i="1"/>
  <c r="G338" i="1"/>
  <c r="D338" i="1"/>
  <c r="C338" i="1"/>
  <c r="H337" i="1"/>
  <c r="D337" i="1"/>
  <c r="G337" i="1" s="1"/>
  <c r="C337" i="1"/>
  <c r="H336" i="1"/>
  <c r="D336" i="1"/>
  <c r="C336" i="1"/>
  <c r="G336" i="1" s="1"/>
  <c r="D335" i="1"/>
  <c r="H335" i="1" s="1"/>
  <c r="C335" i="1"/>
  <c r="D334" i="1"/>
  <c r="G334" i="1" s="1"/>
  <c r="C334" i="1"/>
  <c r="D333" i="1"/>
  <c r="C333" i="1"/>
  <c r="G333" i="1" s="1"/>
  <c r="H332" i="1"/>
  <c r="G332" i="1"/>
  <c r="D332" i="1"/>
  <c r="C332" i="1"/>
  <c r="H331" i="1"/>
  <c r="D331" i="1"/>
  <c r="G331" i="1" s="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D321" i="1"/>
  <c r="H321" i="1" s="1"/>
  <c r="C321" i="1"/>
  <c r="D320" i="1"/>
  <c r="H320" i="1" s="1"/>
  <c r="C320" i="1"/>
  <c r="H319" i="1"/>
  <c r="G319" i="1"/>
  <c r="D319" i="1"/>
  <c r="C319" i="1"/>
  <c r="H318" i="1"/>
  <c r="G318" i="1"/>
  <c r="D318" i="1"/>
  <c r="C318" i="1"/>
  <c r="G317" i="1"/>
  <c r="D317" i="1"/>
  <c r="H317" i="1" s="1"/>
  <c r="D316" i="1"/>
  <c r="D315" i="1"/>
  <c r="C315" i="1"/>
  <c r="G315" i="1" s="1"/>
  <c r="H314" i="1"/>
  <c r="G314" i="1"/>
  <c r="D314" i="1"/>
  <c r="C314" i="1"/>
  <c r="D313" i="1"/>
  <c r="H313" i="1" s="1"/>
  <c r="C313" i="1"/>
  <c r="H312" i="1"/>
  <c r="D312" i="1"/>
  <c r="C312" i="1"/>
  <c r="H311" i="1"/>
  <c r="G311" i="1"/>
  <c r="D311" i="1"/>
  <c r="C311" i="1"/>
  <c r="H310" i="1"/>
  <c r="G310" i="1"/>
  <c r="D310" i="1"/>
  <c r="C310" i="1"/>
  <c r="H309" i="1"/>
  <c r="D309" i="1"/>
  <c r="C309" i="1"/>
  <c r="H308" i="1"/>
  <c r="G308" i="1"/>
  <c r="D308" i="1"/>
  <c r="C308" i="1"/>
  <c r="G307" i="1"/>
  <c r="D307" i="1"/>
  <c r="H307" i="1" s="1"/>
  <c r="C307" i="1"/>
  <c r="H306" i="1"/>
  <c r="D306" i="1"/>
  <c r="C306" i="1"/>
  <c r="H305" i="1"/>
  <c r="G305" i="1"/>
  <c r="D305" i="1"/>
  <c r="H302" i="1"/>
  <c r="G302" i="1"/>
  <c r="D302" i="1"/>
  <c r="C302" i="1"/>
  <c r="D301" i="1"/>
  <c r="H301" i="1" s="1"/>
  <c r="C301" i="1"/>
  <c r="D300" i="1"/>
  <c r="H300" i="1" s="1"/>
  <c r="C300" i="1"/>
  <c r="D299" i="1"/>
  <c r="H299" i="1" s="1"/>
  <c r="C299" i="1"/>
  <c r="D298" i="1"/>
  <c r="H298" i="1" s="1"/>
  <c r="C298" i="1"/>
  <c r="H294" i="1"/>
  <c r="D294" i="1"/>
  <c r="C294" i="1"/>
  <c r="G294" i="1" s="1"/>
  <c r="H293" i="1"/>
  <c r="D293" i="1"/>
  <c r="G293" i="1" s="1"/>
  <c r="G292" i="1"/>
  <c r="D292" i="1"/>
  <c r="H292" i="1" s="1"/>
  <c r="C292" i="1"/>
  <c r="H291" i="1"/>
  <c r="G291" i="1"/>
  <c r="D291" i="1"/>
  <c r="C291" i="1"/>
  <c r="D290" i="1"/>
  <c r="H290" i="1" s="1"/>
  <c r="C290" i="1"/>
  <c r="G289" i="1"/>
  <c r="D289" i="1"/>
  <c r="H289" i="1" s="1"/>
  <c r="C289" i="1"/>
  <c r="H288" i="1"/>
  <c r="G288" i="1"/>
  <c r="D288" i="1"/>
  <c r="C288" i="1"/>
  <c r="D287" i="1"/>
  <c r="H287" i="1" s="1"/>
  <c r="C287" i="1"/>
  <c r="G286" i="1"/>
  <c r="D286" i="1"/>
  <c r="H286" i="1" s="1"/>
  <c r="C286" i="1"/>
  <c r="H285" i="1"/>
  <c r="G285" i="1"/>
  <c r="D285" i="1"/>
  <c r="C285" i="1"/>
  <c r="D284" i="1"/>
  <c r="H284" i="1" s="1"/>
  <c r="C284" i="1"/>
  <c r="G283" i="1"/>
  <c r="D283" i="1"/>
  <c r="H283" i="1" s="1"/>
  <c r="C283" i="1"/>
  <c r="H282" i="1"/>
  <c r="G282" i="1"/>
  <c r="D282" i="1"/>
  <c r="C282" i="1"/>
  <c r="D281" i="1"/>
  <c r="H281" i="1" s="1"/>
  <c r="C281" i="1"/>
  <c r="G280" i="1"/>
  <c r="D280" i="1"/>
  <c r="H280" i="1" s="1"/>
  <c r="C280" i="1"/>
  <c r="H279" i="1"/>
  <c r="G279" i="1"/>
  <c r="D279" i="1"/>
  <c r="C279" i="1"/>
  <c r="D278" i="1"/>
  <c r="H278" i="1" s="1"/>
  <c r="C278" i="1"/>
  <c r="G277" i="1"/>
  <c r="D277" i="1"/>
  <c r="H277" i="1" s="1"/>
  <c r="C277" i="1"/>
  <c r="H276" i="1"/>
  <c r="G276" i="1"/>
  <c r="D276" i="1"/>
  <c r="C276" i="1"/>
  <c r="D275" i="1"/>
  <c r="H275" i="1" s="1"/>
  <c r="C275" i="1"/>
  <c r="G274" i="1"/>
  <c r="D274" i="1"/>
  <c r="H274" i="1" s="1"/>
  <c r="C274" i="1"/>
  <c r="H273" i="1"/>
  <c r="G273" i="1"/>
  <c r="D273" i="1"/>
  <c r="C273" i="1"/>
  <c r="D272" i="1"/>
  <c r="H272" i="1" s="1"/>
  <c r="C272" i="1"/>
  <c r="G271" i="1"/>
  <c r="D271" i="1"/>
  <c r="H271" i="1" s="1"/>
  <c r="C271" i="1"/>
  <c r="H270" i="1"/>
  <c r="G270" i="1"/>
  <c r="D270" i="1"/>
  <c r="C270" i="1"/>
  <c r="D269" i="1"/>
  <c r="G269" i="1" s="1"/>
  <c r="D268" i="1"/>
  <c r="H268" i="1" s="1"/>
  <c r="C268" i="1"/>
  <c r="D267" i="1"/>
  <c r="C267" i="1"/>
  <c r="H266" i="1"/>
  <c r="G266" i="1"/>
  <c r="D266" i="1"/>
  <c r="C266" i="1"/>
  <c r="H265" i="1"/>
  <c r="G265" i="1"/>
  <c r="D265" i="1"/>
  <c r="H264" i="1"/>
  <c r="D264" i="1"/>
  <c r="C264" i="1"/>
  <c r="H263" i="1"/>
  <c r="G263" i="1"/>
  <c r="D263" i="1"/>
  <c r="C263" i="1"/>
  <c r="D262" i="1"/>
  <c r="H262" i="1" s="1"/>
  <c r="C262" i="1"/>
  <c r="D261" i="1"/>
  <c r="C261" i="1"/>
  <c r="G260" i="1"/>
  <c r="D260" i="1"/>
  <c r="H260" i="1" s="1"/>
  <c r="C260" i="1"/>
  <c r="D259" i="1"/>
  <c r="H259" i="1" s="1"/>
  <c r="H258" i="1"/>
  <c r="D258" i="1"/>
  <c r="C258" i="1"/>
  <c r="G258" i="1" s="1"/>
  <c r="D257" i="1"/>
  <c r="H257" i="1" s="1"/>
  <c r="C257" i="1"/>
  <c r="H256" i="1"/>
  <c r="G256" i="1"/>
  <c r="D256" i="1"/>
  <c r="C256" i="1"/>
  <c r="H255" i="1"/>
  <c r="D255" i="1"/>
  <c r="C255" i="1"/>
  <c r="G255" i="1" s="1"/>
  <c r="D254" i="1"/>
  <c r="H254" i="1" s="1"/>
  <c r="C254" i="1"/>
  <c r="H253" i="1"/>
  <c r="G253" i="1"/>
  <c r="D253" i="1"/>
  <c r="H252" i="1"/>
  <c r="G252" i="1"/>
  <c r="D252" i="1"/>
  <c r="C252" i="1"/>
  <c r="H251" i="1"/>
  <c r="G251" i="1"/>
  <c r="D251" i="1"/>
  <c r="C251" i="1"/>
  <c r="D250" i="1"/>
  <c r="D249" i="1"/>
  <c r="C249" i="1"/>
  <c r="D248" i="1"/>
  <c r="C248" i="1"/>
  <c r="G247" i="1"/>
  <c r="D247" i="1"/>
  <c r="H247" i="1" s="1"/>
  <c r="C247" i="1"/>
  <c r="D246" i="1"/>
  <c r="C246" i="1"/>
  <c r="H246" i="1" s="1"/>
  <c r="G245" i="1"/>
  <c r="D245" i="1"/>
  <c r="H245" i="1" s="1"/>
  <c r="C245" i="1"/>
  <c r="D244" i="1"/>
  <c r="H244" i="1" s="1"/>
  <c r="C244" i="1"/>
  <c r="H243" i="1"/>
  <c r="D243" i="1"/>
  <c r="C243" i="1"/>
  <c r="G243" i="1" s="1"/>
  <c r="D242" i="1"/>
  <c r="G241" i="1"/>
  <c r="D241" i="1"/>
  <c r="H241" i="1" s="1"/>
  <c r="C241" i="1"/>
  <c r="H240" i="1"/>
  <c r="G240" i="1"/>
  <c r="D240" i="1"/>
  <c r="C240" i="1"/>
  <c r="D239" i="1"/>
  <c r="G239" i="1" s="1"/>
  <c r="C239" i="1"/>
  <c r="D238" i="1"/>
  <c r="H238" i="1" s="1"/>
  <c r="D237" i="1"/>
  <c r="C237" i="1"/>
  <c r="H237" i="1" s="1"/>
  <c r="H236" i="1"/>
  <c r="G236" i="1"/>
  <c r="D236" i="1"/>
  <c r="C236" i="1"/>
  <c r="H235" i="1"/>
  <c r="G235" i="1"/>
  <c r="D235" i="1"/>
  <c r="C235" i="1"/>
  <c r="D234" i="1"/>
  <c r="C234" i="1"/>
  <c r="H234" i="1" s="1"/>
  <c r="H233" i="1"/>
  <c r="G233" i="1"/>
  <c r="D233" i="1"/>
  <c r="H232" i="1"/>
  <c r="G232" i="1"/>
  <c r="D232" i="1"/>
  <c r="C232" i="1"/>
  <c r="D231" i="1"/>
  <c r="C231" i="1"/>
  <c r="H231" i="1" s="1"/>
  <c r="H230" i="1"/>
  <c r="G230" i="1"/>
  <c r="D230" i="1"/>
  <c r="D229" i="1"/>
  <c r="H229" i="1" s="1"/>
  <c r="C229" i="1"/>
  <c r="D228" i="1"/>
  <c r="C228" i="1"/>
  <c r="H228" i="1" s="1"/>
  <c r="D227" i="1"/>
  <c r="D225" i="1"/>
  <c r="G225" i="1" s="1"/>
  <c r="C225" i="1"/>
  <c r="G224" i="1"/>
  <c r="D224" i="1"/>
  <c r="H224" i="1" s="1"/>
  <c r="C224" i="1"/>
  <c r="H223" i="1"/>
  <c r="G223" i="1"/>
  <c r="D223" i="1"/>
  <c r="C223" i="1"/>
  <c r="D222" i="1"/>
  <c r="G222" i="1" s="1"/>
  <c r="C222" i="1"/>
  <c r="G221" i="1"/>
  <c r="D221" i="1"/>
  <c r="H221" i="1" s="1"/>
  <c r="G220" i="1"/>
  <c r="D220" i="1"/>
  <c r="H220" i="1" s="1"/>
  <c r="C220" i="1"/>
  <c r="D219" i="1"/>
  <c r="C219" i="1"/>
  <c r="H219" i="1" s="1"/>
  <c r="D218" i="1"/>
  <c r="H218" i="1" s="1"/>
  <c r="C218" i="1"/>
  <c r="G217" i="1"/>
  <c r="D217" i="1"/>
  <c r="H217" i="1" s="1"/>
  <c r="G216" i="1"/>
  <c r="D216" i="1"/>
  <c r="C216" i="1"/>
  <c r="H215" i="1"/>
  <c r="G215" i="1"/>
  <c r="D215" i="1"/>
  <c r="C215" i="1"/>
  <c r="H214" i="1"/>
  <c r="G214" i="1"/>
  <c r="D214" i="1"/>
  <c r="C214" i="1"/>
  <c r="G213" i="1"/>
  <c r="D213" i="1"/>
  <c r="C213" i="1"/>
  <c r="D212" i="1"/>
  <c r="D211" i="1"/>
  <c r="H211" i="1" s="1"/>
  <c r="C211" i="1"/>
  <c r="D210" i="1"/>
  <c r="C210" i="1"/>
  <c r="H209" i="1"/>
  <c r="G209" i="1"/>
  <c r="D209" i="1"/>
  <c r="C209" i="1"/>
  <c r="H208" i="1"/>
  <c r="G208" i="1"/>
  <c r="D208" i="1"/>
  <c r="C208" i="1"/>
  <c r="D207" i="1"/>
  <c r="C207" i="1"/>
  <c r="G207" i="1" s="1"/>
  <c r="H206" i="1"/>
  <c r="G206" i="1"/>
  <c r="D206" i="1"/>
  <c r="C206" i="1"/>
  <c r="H205" i="1"/>
  <c r="G205" i="1"/>
  <c r="D205" i="1"/>
  <c r="C205" i="1"/>
  <c r="H204" i="1"/>
  <c r="D204" i="1"/>
  <c r="C204" i="1"/>
  <c r="H203" i="1"/>
  <c r="G203" i="1"/>
  <c r="D203" i="1"/>
  <c r="C203" i="1"/>
  <c r="D202" i="1"/>
  <c r="G202" i="1" s="1"/>
  <c r="C202" i="1"/>
  <c r="D201" i="1"/>
  <c r="C201" i="1"/>
  <c r="G200" i="1"/>
  <c r="D200" i="1"/>
  <c r="H200" i="1" s="1"/>
  <c r="C200" i="1"/>
  <c r="D199" i="1"/>
  <c r="H199" i="1" s="1"/>
  <c r="H198" i="1"/>
  <c r="D198" i="1"/>
  <c r="C198" i="1"/>
  <c r="G198" i="1" s="1"/>
  <c r="D197" i="1"/>
  <c r="H197" i="1" s="1"/>
  <c r="C197" i="1"/>
  <c r="H196" i="1"/>
  <c r="G196" i="1"/>
  <c r="D196" i="1"/>
  <c r="C196" i="1"/>
  <c r="H195" i="1"/>
  <c r="D195" i="1"/>
  <c r="C195" i="1"/>
  <c r="G195" i="1" s="1"/>
  <c r="D194" i="1"/>
  <c r="H194" i="1" s="1"/>
  <c r="C194" i="1"/>
  <c r="H193" i="1"/>
  <c r="G193" i="1"/>
  <c r="D193" i="1"/>
  <c r="C193" i="1"/>
  <c r="H192" i="1"/>
  <c r="D192" i="1"/>
  <c r="C192" i="1"/>
  <c r="G192" i="1" s="1"/>
  <c r="D191" i="1"/>
  <c r="H191" i="1" s="1"/>
  <c r="C191" i="1"/>
  <c r="H190" i="1"/>
  <c r="G190" i="1"/>
  <c r="D190" i="1"/>
  <c r="H189" i="1"/>
  <c r="G189" i="1"/>
  <c r="D189" i="1"/>
  <c r="C189" i="1"/>
  <c r="H188" i="1"/>
  <c r="G188" i="1"/>
  <c r="D188" i="1"/>
  <c r="C188" i="1"/>
  <c r="H187" i="1"/>
  <c r="G187" i="1"/>
  <c r="D187" i="1"/>
  <c r="C187" i="1"/>
  <c r="H186" i="1"/>
  <c r="G186" i="1"/>
  <c r="D186" i="1"/>
  <c r="C186" i="1"/>
  <c r="H185" i="1"/>
  <c r="G185" i="1"/>
  <c r="D185" i="1"/>
  <c r="H184" i="1"/>
  <c r="G184" i="1"/>
  <c r="D184" i="1"/>
  <c r="C184" i="1"/>
  <c r="D183" i="1"/>
  <c r="H183" i="1" s="1"/>
  <c r="C183" i="1"/>
  <c r="G182" i="1"/>
  <c r="D182" i="1"/>
  <c r="H182" i="1" s="1"/>
  <c r="C182" i="1"/>
  <c r="H181" i="1"/>
  <c r="G181" i="1"/>
  <c r="D181" i="1"/>
  <c r="C181" i="1"/>
  <c r="D180" i="1"/>
  <c r="H180" i="1" s="1"/>
  <c r="C180" i="1"/>
  <c r="G179" i="1"/>
  <c r="D179" i="1"/>
  <c r="H179" i="1" s="1"/>
  <c r="C179" i="1"/>
  <c r="H178" i="1"/>
  <c r="G178" i="1"/>
  <c r="D178" i="1"/>
  <c r="C178" i="1"/>
  <c r="D177" i="1"/>
  <c r="G177" i="1" s="1"/>
  <c r="C177" i="1"/>
  <c r="G176" i="1"/>
  <c r="D176" i="1"/>
  <c r="H176" i="1" s="1"/>
  <c r="C176" i="1"/>
  <c r="H175" i="1"/>
  <c r="G175" i="1"/>
  <c r="D175" i="1"/>
  <c r="C175" i="1"/>
  <c r="D174" i="1"/>
  <c r="H174" i="1" s="1"/>
  <c r="C174" i="1"/>
  <c r="G173" i="1"/>
  <c r="D173" i="1"/>
  <c r="H173" i="1" s="1"/>
  <c r="C173" i="1"/>
  <c r="H172" i="1"/>
  <c r="G172" i="1"/>
  <c r="D172" i="1"/>
  <c r="C172" i="1"/>
  <c r="D171" i="1"/>
  <c r="H171" i="1" s="1"/>
  <c r="C171" i="1"/>
  <c r="G170" i="1"/>
  <c r="D170" i="1"/>
  <c r="H170" i="1" s="1"/>
  <c r="C170" i="1"/>
  <c r="H169" i="1"/>
  <c r="G169" i="1"/>
  <c r="D169" i="1"/>
  <c r="C169" i="1"/>
  <c r="D168" i="1"/>
  <c r="G168" i="1" s="1"/>
  <c r="C168" i="1"/>
  <c r="G167" i="1"/>
  <c r="D167" i="1"/>
  <c r="H167" i="1" s="1"/>
  <c r="C167" i="1"/>
  <c r="D166" i="1"/>
  <c r="D165" i="1"/>
  <c r="C165" i="1"/>
  <c r="H165" i="1" s="1"/>
  <c r="D164" i="1"/>
  <c r="H164" i="1" s="1"/>
  <c r="C164" i="1"/>
  <c r="G163" i="1"/>
  <c r="D163" i="1"/>
  <c r="H163" i="1" s="1"/>
  <c r="C163" i="1"/>
  <c r="D162" i="1"/>
  <c r="C162" i="1"/>
  <c r="H162" i="1" s="1"/>
  <c r="D161" i="1"/>
  <c r="D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D149" i="1"/>
  <c r="D147" i="1"/>
  <c r="G147" i="1" s="1"/>
  <c r="C147" i="1"/>
  <c r="H147" i="1" s="1"/>
  <c r="D146" i="1"/>
  <c r="H146" i="1" s="1"/>
  <c r="C146" i="1"/>
  <c r="D145" i="1"/>
  <c r="H145" i="1" s="1"/>
  <c r="C145" i="1"/>
  <c r="D144" i="1"/>
  <c r="G144" i="1" s="1"/>
  <c r="C144" i="1"/>
  <c r="H144" i="1" s="1"/>
  <c r="D143" i="1"/>
  <c r="H143" i="1" s="1"/>
  <c r="C143" i="1"/>
  <c r="D142" i="1"/>
  <c r="H142" i="1" s="1"/>
  <c r="C142" i="1"/>
  <c r="D141" i="1"/>
  <c r="G141" i="1" s="1"/>
  <c r="C141" i="1"/>
  <c r="H141" i="1" s="1"/>
  <c r="D140" i="1"/>
  <c r="H140" i="1" s="1"/>
  <c r="C140" i="1"/>
  <c r="D139" i="1"/>
  <c r="H139" i="1" s="1"/>
  <c r="C139" i="1"/>
  <c r="D138" i="1"/>
  <c r="G138" i="1" s="1"/>
  <c r="C138" i="1"/>
  <c r="H138" i="1" s="1"/>
  <c r="D137" i="1"/>
  <c r="D136" i="1"/>
  <c r="D135" i="1"/>
  <c r="C135" i="1"/>
  <c r="H135" i="1" s="1"/>
  <c r="H134" i="1"/>
  <c r="G134" i="1"/>
  <c r="D134" i="1"/>
  <c r="C134" i="1"/>
  <c r="H133" i="1"/>
  <c r="G133" i="1"/>
  <c r="D133" i="1"/>
  <c r="C133" i="1"/>
  <c r="D132" i="1"/>
  <c r="C132" i="1"/>
  <c r="D129" i="1"/>
  <c r="C129" i="1"/>
  <c r="H129" i="1" s="1"/>
  <c r="D128" i="1"/>
  <c r="G128" i="1" s="1"/>
  <c r="C128" i="1"/>
  <c r="D127" i="1"/>
  <c r="H127" i="1" s="1"/>
  <c r="C127" i="1"/>
  <c r="D126" i="1"/>
  <c r="C126" i="1"/>
  <c r="H126" i="1" s="1"/>
  <c r="D125" i="1"/>
  <c r="G125" i="1" s="1"/>
  <c r="H124" i="1"/>
  <c r="G124" i="1"/>
  <c r="D124" i="1"/>
  <c r="C124" i="1"/>
  <c r="H123" i="1"/>
  <c r="D123" i="1"/>
  <c r="C123" i="1"/>
  <c r="G123" i="1" s="1"/>
  <c r="D122" i="1"/>
  <c r="H122" i="1" s="1"/>
  <c r="H121" i="1"/>
  <c r="G121" i="1"/>
  <c r="D121" i="1"/>
  <c r="D120" i="1"/>
  <c r="H120" i="1" s="1"/>
  <c r="C120" i="1"/>
  <c r="G119" i="1"/>
  <c r="D119" i="1"/>
  <c r="H119" i="1" s="1"/>
  <c r="C119" i="1"/>
  <c r="H118" i="1"/>
  <c r="G118" i="1"/>
  <c r="D118" i="1"/>
  <c r="C118" i="1"/>
  <c r="D117" i="1"/>
  <c r="G117" i="1" s="1"/>
  <c r="C117" i="1"/>
  <c r="G116" i="1"/>
  <c r="D116" i="1"/>
  <c r="H116" i="1" s="1"/>
  <c r="D115" i="1"/>
  <c r="G115" i="1" s="1"/>
  <c r="C115" i="1"/>
  <c r="D114" i="1"/>
  <c r="C114" i="1"/>
  <c r="H114" i="1" s="1"/>
  <c r="D113" i="1"/>
  <c r="H113" i="1" s="1"/>
  <c r="C113" i="1"/>
  <c r="D112" i="1"/>
  <c r="G112" i="1" s="1"/>
  <c r="C112" i="1"/>
  <c r="D111" i="1"/>
  <c r="C111" i="1"/>
  <c r="H111" i="1" s="1"/>
  <c r="D110" i="1"/>
  <c r="H110" i="1" s="1"/>
  <c r="C110" i="1"/>
  <c r="D109" i="1"/>
  <c r="H109" i="1" s="1"/>
  <c r="C109" i="1"/>
  <c r="D108" i="1"/>
  <c r="C108" i="1"/>
  <c r="H108" i="1" s="1"/>
  <c r="D107" i="1"/>
  <c r="H107" i="1" s="1"/>
  <c r="C107" i="1"/>
  <c r="D106" i="1"/>
  <c r="G106" i="1" s="1"/>
  <c r="C106" i="1"/>
  <c r="D105" i="1"/>
  <c r="C105" i="1"/>
  <c r="H105" i="1" s="1"/>
  <c r="D104" i="1"/>
  <c r="H104" i="1" s="1"/>
  <c r="C104" i="1"/>
  <c r="D103" i="1"/>
  <c r="D102" i="1"/>
  <c r="H101" i="1"/>
  <c r="G101" i="1"/>
  <c r="D101" i="1"/>
  <c r="C101" i="1"/>
  <c r="D100" i="1"/>
  <c r="H100" i="1" s="1"/>
  <c r="C100" i="1"/>
  <c r="H99" i="1"/>
  <c r="D99" i="1"/>
  <c r="C99" i="1"/>
  <c r="G99" i="1" s="1"/>
  <c r="H98" i="1"/>
  <c r="G98" i="1"/>
  <c r="D98" i="1"/>
  <c r="C98" i="1"/>
  <c r="D97" i="1"/>
  <c r="H97" i="1" s="1"/>
  <c r="C97" i="1"/>
  <c r="H96" i="1"/>
  <c r="D96" i="1"/>
  <c r="C96" i="1"/>
  <c r="G96" i="1" s="1"/>
  <c r="H95" i="1"/>
  <c r="G95" i="1"/>
  <c r="D95" i="1"/>
  <c r="C95" i="1"/>
  <c r="D94" i="1"/>
  <c r="H93" i="1"/>
  <c r="G93" i="1"/>
  <c r="D93" i="1"/>
  <c r="C93" i="1"/>
  <c r="H92" i="1"/>
  <c r="G92" i="1"/>
  <c r="D92" i="1"/>
  <c r="C92" i="1"/>
  <c r="D91" i="1"/>
  <c r="C91" i="1"/>
  <c r="H91" i="1" s="1"/>
  <c r="H90" i="1"/>
  <c r="G90" i="1"/>
  <c r="D90" i="1"/>
  <c r="C90" i="1"/>
  <c r="H89" i="1"/>
  <c r="G89" i="1"/>
  <c r="D89" i="1"/>
  <c r="C89" i="1"/>
  <c r="D88" i="1"/>
  <c r="C88" i="1"/>
  <c r="H88" i="1" s="1"/>
  <c r="H87" i="1"/>
  <c r="G87" i="1"/>
  <c r="D87" i="1"/>
  <c r="C87" i="1"/>
  <c r="H86" i="1"/>
  <c r="G86" i="1"/>
  <c r="D86" i="1"/>
  <c r="C86" i="1"/>
  <c r="D85" i="1"/>
  <c r="C85" i="1"/>
  <c r="H85" i="1" s="1"/>
  <c r="H84" i="1"/>
  <c r="G84" i="1"/>
  <c r="D84" i="1"/>
  <c r="C84" i="1"/>
  <c r="H83" i="1"/>
  <c r="G83" i="1"/>
  <c r="D83" i="1"/>
  <c r="C83" i="1"/>
  <c r="D82" i="1"/>
  <c r="C82" i="1"/>
  <c r="H82" i="1" s="1"/>
  <c r="H81" i="1"/>
  <c r="G81" i="1"/>
  <c r="D81" i="1"/>
  <c r="C81" i="1"/>
  <c r="H80" i="1"/>
  <c r="G80" i="1"/>
  <c r="D80" i="1"/>
  <c r="C80" i="1"/>
  <c r="D79" i="1"/>
  <c r="C79" i="1"/>
  <c r="H79" i="1" s="1"/>
  <c r="C78" i="1"/>
  <c r="H77" i="1"/>
  <c r="G77" i="1"/>
  <c r="D77" i="1"/>
  <c r="C77" i="1"/>
  <c r="D76" i="1"/>
  <c r="C76" i="1"/>
  <c r="H76" i="1" s="1"/>
  <c r="H75" i="1"/>
  <c r="G75" i="1"/>
  <c r="D75" i="1"/>
  <c r="C75" i="1"/>
  <c r="H74" i="1"/>
  <c r="G74" i="1"/>
  <c r="D74" i="1"/>
  <c r="C74" i="1"/>
  <c r="D73" i="1"/>
  <c r="C73" i="1"/>
  <c r="H73" i="1" s="1"/>
  <c r="H72" i="1"/>
  <c r="G72" i="1"/>
  <c r="D72" i="1"/>
  <c r="C72" i="1"/>
  <c r="H71" i="1"/>
  <c r="G71" i="1"/>
  <c r="D71" i="1"/>
  <c r="C71" i="1"/>
  <c r="D70" i="1"/>
  <c r="C70" i="1"/>
  <c r="H70" i="1" s="1"/>
  <c r="H69" i="1"/>
  <c r="G69" i="1"/>
  <c r="D69" i="1"/>
  <c r="C69" i="1"/>
  <c r="H68" i="1"/>
  <c r="G68" i="1"/>
  <c r="D68" i="1"/>
  <c r="C68" i="1"/>
  <c r="D67" i="1"/>
  <c r="C67" i="1"/>
  <c r="H67" i="1" s="1"/>
  <c r="H66" i="1"/>
  <c r="G66" i="1"/>
  <c r="D66" i="1"/>
  <c r="C66" i="1"/>
  <c r="H65" i="1"/>
  <c r="G65" i="1"/>
  <c r="D65" i="1"/>
  <c r="C65" i="1"/>
  <c r="D64" i="1"/>
  <c r="C64" i="1"/>
  <c r="H64" i="1" s="1"/>
  <c r="H63" i="1"/>
  <c r="G63" i="1"/>
  <c r="D63" i="1"/>
  <c r="C63" i="1"/>
  <c r="H62" i="1"/>
  <c r="G62" i="1"/>
  <c r="D62" i="1"/>
  <c r="C62" i="1"/>
  <c r="D61" i="1"/>
  <c r="C61" i="1"/>
  <c r="H61" i="1" s="1"/>
  <c r="H60" i="1"/>
  <c r="G60" i="1"/>
  <c r="D60" i="1"/>
  <c r="C60" i="1"/>
  <c r="H59" i="1"/>
  <c r="G59" i="1"/>
  <c r="D59" i="1"/>
  <c r="C59" i="1"/>
  <c r="D58" i="1"/>
  <c r="C58" i="1"/>
  <c r="H58" i="1" s="1"/>
  <c r="H57" i="1"/>
  <c r="G57" i="1"/>
  <c r="D57" i="1"/>
  <c r="C57" i="1"/>
  <c r="H56" i="1"/>
  <c r="G56" i="1"/>
  <c r="D56" i="1"/>
  <c r="C56" i="1"/>
  <c r="D55" i="1"/>
  <c r="C55" i="1"/>
  <c r="H55" i="1" s="1"/>
  <c r="H54" i="1"/>
  <c r="G54" i="1"/>
  <c r="D54" i="1"/>
  <c r="C54" i="1"/>
  <c r="H53" i="1"/>
  <c r="G53" i="1"/>
  <c r="D53" i="1"/>
  <c r="C53" i="1"/>
  <c r="D52" i="1"/>
  <c r="C52" i="1"/>
  <c r="H52" i="1" s="1"/>
  <c r="H51" i="1"/>
  <c r="G51" i="1"/>
  <c r="D51" i="1"/>
  <c r="C51" i="1"/>
  <c r="H50" i="1"/>
  <c r="G50" i="1"/>
  <c r="D50" i="1"/>
  <c r="C50" i="1"/>
  <c r="D49" i="1"/>
  <c r="C49" i="1"/>
  <c r="H49" i="1" s="1"/>
  <c r="H48" i="1"/>
  <c r="G48" i="1"/>
  <c r="D48" i="1"/>
  <c r="C48" i="1"/>
  <c r="H47" i="1"/>
  <c r="G47" i="1"/>
  <c r="D47" i="1"/>
  <c r="C47" i="1"/>
  <c r="D46" i="1"/>
  <c r="C46" i="1"/>
  <c r="H46" i="1" s="1"/>
  <c r="H44" i="1"/>
  <c r="G44" i="1"/>
  <c r="D44" i="1"/>
  <c r="C44" i="1"/>
  <c r="D43" i="1"/>
  <c r="C43" i="1"/>
  <c r="H43" i="1" s="1"/>
  <c r="H42" i="1"/>
  <c r="G42" i="1"/>
  <c r="D42" i="1"/>
  <c r="C42" i="1"/>
  <c r="H41" i="1"/>
  <c r="G41" i="1"/>
  <c r="D41" i="1"/>
  <c r="C41" i="1"/>
  <c r="D40" i="1"/>
  <c r="C40" i="1"/>
  <c r="H40" i="1" s="1"/>
  <c r="H39" i="1"/>
  <c r="G39" i="1"/>
  <c r="D39" i="1"/>
  <c r="C39" i="1"/>
  <c r="H38" i="1"/>
  <c r="G38" i="1"/>
  <c r="D38" i="1"/>
  <c r="C38" i="1"/>
  <c r="D37" i="1"/>
  <c r="C37" i="1"/>
  <c r="H37" i="1" s="1"/>
  <c r="H36" i="1"/>
  <c r="G36" i="1"/>
  <c r="D36" i="1"/>
  <c r="C36" i="1"/>
  <c r="H35" i="1"/>
  <c r="G35" i="1"/>
  <c r="D35" i="1"/>
  <c r="C35" i="1"/>
  <c r="D34" i="1"/>
  <c r="C34" i="1"/>
  <c r="H34" i="1" s="1"/>
  <c r="H33" i="1"/>
  <c r="G33" i="1"/>
  <c r="D33" i="1"/>
  <c r="C33" i="1"/>
  <c r="H32" i="1"/>
  <c r="G32" i="1"/>
  <c r="D32" i="1"/>
  <c r="C32" i="1"/>
  <c r="D31" i="1"/>
  <c r="C31" i="1"/>
  <c r="H31" i="1" s="1"/>
  <c r="H30" i="1"/>
  <c r="G30" i="1"/>
  <c r="D30" i="1"/>
  <c r="C30" i="1"/>
  <c r="H29" i="1"/>
  <c r="G29" i="1"/>
  <c r="D29" i="1"/>
  <c r="C29" i="1"/>
  <c r="D28" i="1"/>
  <c r="C28" i="1"/>
  <c r="H28" i="1" s="1"/>
  <c r="H27" i="1"/>
  <c r="G27" i="1"/>
  <c r="D27" i="1"/>
  <c r="C27" i="1"/>
  <c r="H26" i="1"/>
  <c r="G26" i="1"/>
  <c r="D26" i="1"/>
  <c r="C26" i="1"/>
  <c r="D25" i="1"/>
  <c r="C25" i="1"/>
  <c r="H25" i="1" s="1"/>
  <c r="H24" i="1"/>
  <c r="G24" i="1"/>
  <c r="D24" i="1"/>
  <c r="C24" i="1"/>
  <c r="H23" i="1"/>
  <c r="G23" i="1"/>
  <c r="D23" i="1"/>
  <c r="C23" i="1"/>
  <c r="D22" i="1"/>
  <c r="C22" i="1"/>
  <c r="H22" i="1" s="1"/>
  <c r="H21" i="1"/>
  <c r="G21" i="1"/>
  <c r="D21" i="1"/>
  <c r="C21" i="1"/>
  <c r="H20" i="1"/>
  <c r="G20" i="1"/>
  <c r="D20" i="1"/>
  <c r="C20" i="1"/>
  <c r="D19" i="1"/>
  <c r="C19" i="1"/>
  <c r="H19" i="1" s="1"/>
  <c r="H18" i="1"/>
  <c r="G18" i="1"/>
  <c r="D18" i="1"/>
  <c r="C18" i="1"/>
  <c r="H17" i="1"/>
  <c r="G17" i="1"/>
  <c r="D17" i="1"/>
  <c r="C17" i="1"/>
  <c r="D16" i="1"/>
  <c r="C16" i="1"/>
  <c r="H16" i="1" s="1"/>
  <c r="H15" i="1"/>
  <c r="G15" i="1"/>
  <c r="D15" i="1"/>
  <c r="C15" i="1"/>
  <c r="H14" i="1"/>
  <c r="G14" i="1"/>
  <c r="D14" i="1"/>
  <c r="C14" i="1"/>
  <c r="D13" i="1"/>
  <c r="C13" i="1"/>
  <c r="H13" i="1" s="1"/>
  <c r="H12" i="1"/>
  <c r="G12" i="1"/>
  <c r="D12" i="1"/>
  <c r="C12" i="1"/>
  <c r="H11" i="1"/>
  <c r="G11" i="1"/>
  <c r="D11" i="1"/>
  <c r="C11" i="1"/>
  <c r="D10" i="1"/>
  <c r="C10" i="1"/>
  <c r="H10" i="1" s="1"/>
  <c r="H9" i="1"/>
  <c r="G9" i="1"/>
  <c r="D9" i="1"/>
  <c r="C9" i="1"/>
  <c r="H8" i="1"/>
  <c r="G8" i="1"/>
  <c r="D8" i="1"/>
  <c r="C8" i="1"/>
  <c r="D7" i="1"/>
  <c r="C7" i="1"/>
  <c r="H7" i="1" s="1"/>
  <c r="H6" i="1"/>
  <c r="G6" i="1"/>
  <c r="D6" i="1"/>
  <c r="C6" i="1"/>
  <c r="H5" i="1"/>
  <c r="G5" i="1"/>
  <c r="D5" i="1"/>
  <c r="C5" i="1"/>
  <c r="D4" i="1"/>
  <c r="C4" i="1"/>
  <c r="H4" i="1" s="1"/>
  <c r="E322" i="9" l="1"/>
  <c r="B322" i="9" s="1"/>
  <c r="E326" i="9"/>
  <c r="B326" i="9" s="1"/>
  <c r="G1371" i="1"/>
  <c r="H1372" i="1"/>
  <c r="E340" i="9"/>
  <c r="B340" i="9" s="1"/>
  <c r="E324" i="9"/>
  <c r="B324" i="9" s="1"/>
  <c r="E36" i="9"/>
  <c r="B36" i="9" s="1"/>
  <c r="E307" i="9"/>
  <c r="B307" i="9" s="1"/>
  <c r="G298" i="1"/>
  <c r="E294" i="9"/>
  <c r="B294" i="9" s="1"/>
  <c r="G1266" i="1"/>
  <c r="E304" i="9"/>
  <c r="B304" i="9" s="1"/>
  <c r="F260" i="5"/>
  <c r="E255" i="5"/>
  <c r="H1265" i="1"/>
  <c r="D255" i="5"/>
  <c r="C1259" i="1" s="1"/>
  <c r="H1264" i="1"/>
  <c r="E303" i="9"/>
  <c r="B303" i="9" s="1"/>
  <c r="H1260" i="1"/>
  <c r="H1261" i="1"/>
  <c r="G1264" i="1"/>
  <c r="G1265" i="1"/>
  <c r="G1261" i="1"/>
  <c r="G1260" i="1"/>
  <c r="F256" i="5"/>
  <c r="G299" i="1"/>
  <c r="G249" i="1"/>
  <c r="E230" i="4"/>
  <c r="D226" i="1" s="1"/>
  <c r="H248" i="1"/>
  <c r="F250" i="4"/>
  <c r="H131" i="1"/>
  <c r="G131" i="1"/>
  <c r="E134" i="4"/>
  <c r="D130" i="1" s="1"/>
  <c r="H132" i="1"/>
  <c r="F135" i="4"/>
  <c r="G174" i="1"/>
  <c r="G180" i="1"/>
  <c r="G183" i="1"/>
  <c r="G262" i="1"/>
  <c r="G275" i="1"/>
  <c r="G284" i="1"/>
  <c r="G335" i="1"/>
  <c r="G347" i="1"/>
  <c r="H508" i="1"/>
  <c r="G508" i="1"/>
  <c r="G120" i="1"/>
  <c r="G171" i="1"/>
  <c r="G272" i="1"/>
  <c r="G278" i="1"/>
  <c r="G281" i="1"/>
  <c r="G287" i="1"/>
  <c r="G290" i="1"/>
  <c r="G381" i="1"/>
  <c r="G105" i="1"/>
  <c r="G108" i="1"/>
  <c r="G111" i="1"/>
  <c r="G114" i="1"/>
  <c r="H117" i="1"/>
  <c r="G127" i="1"/>
  <c r="G140" i="1"/>
  <c r="G143" i="1"/>
  <c r="G146" i="1"/>
  <c r="G162" i="1"/>
  <c r="G165" i="1"/>
  <c r="H168" i="1"/>
  <c r="H177" i="1"/>
  <c r="G199" i="1"/>
  <c r="H202" i="1"/>
  <c r="H216" i="1"/>
  <c r="G219" i="1"/>
  <c r="H222" i="1"/>
  <c r="H225" i="1"/>
  <c r="G229" i="1"/>
  <c r="H239" i="1"/>
  <c r="G246" i="1"/>
  <c r="H249" i="1"/>
  <c r="G259" i="1"/>
  <c r="H269" i="1"/>
  <c r="G301" i="1"/>
  <c r="G312" i="1"/>
  <c r="G343" i="1"/>
  <c r="G374" i="1"/>
  <c r="G415" i="1"/>
  <c r="G449" i="1"/>
  <c r="G453" i="1"/>
  <c r="G457" i="1"/>
  <c r="G471" i="1"/>
  <c r="H471" i="1"/>
  <c r="G552" i="1"/>
  <c r="G564" i="1"/>
  <c r="G573" i="1"/>
  <c r="G576" i="1"/>
  <c r="H1031" i="1"/>
  <c r="G1031" i="1"/>
  <c r="G1072" i="1"/>
  <c r="H1072" i="1"/>
  <c r="H1096" i="1"/>
  <c r="G1096" i="1"/>
  <c r="H213" i="1"/>
  <c r="G309" i="1"/>
  <c r="H315" i="1"/>
  <c r="H339" i="1"/>
  <c r="G348" i="1"/>
  <c r="H348" i="1"/>
  <c r="H440" i="1"/>
  <c r="G440" i="1"/>
  <c r="G445" i="1"/>
  <c r="H445" i="1"/>
  <c r="H463" i="1"/>
  <c r="G463" i="1"/>
  <c r="H492" i="1"/>
  <c r="G492" i="1"/>
  <c r="H513" i="1"/>
  <c r="H548" i="1"/>
  <c r="G548" i="1"/>
  <c r="G1054" i="1"/>
  <c r="H1054" i="1"/>
  <c r="G1059" i="1"/>
  <c r="H1059" i="1"/>
  <c r="H1119" i="1"/>
  <c r="G1119" i="1"/>
  <c r="G306" i="1"/>
  <c r="G370" i="1"/>
  <c r="H370" i="1"/>
  <c r="G441" i="1"/>
  <c r="G484" i="1"/>
  <c r="H484" i="1"/>
  <c r="G537" i="1"/>
  <c r="H537" i="1"/>
  <c r="G549" i="1"/>
  <c r="G560" i="1"/>
  <c r="H560" i="1"/>
  <c r="H1013" i="1"/>
  <c r="G1013" i="1"/>
  <c r="G1036" i="1"/>
  <c r="H1036" i="1"/>
  <c r="G1041" i="1"/>
  <c r="H1041" i="1"/>
  <c r="H1097" i="1"/>
  <c r="G1097" i="1"/>
  <c r="G210" i="1"/>
  <c r="H267" i="1"/>
  <c r="H472" i="1"/>
  <c r="G472" i="1"/>
  <c r="G510" i="1"/>
  <c r="H510" i="1"/>
  <c r="H561" i="1"/>
  <c r="G561" i="1"/>
  <c r="G570" i="1"/>
  <c r="H570" i="1"/>
  <c r="G1018" i="1"/>
  <c r="H1018" i="1"/>
  <c r="G1023" i="1"/>
  <c r="H1023" i="1"/>
  <c r="H1120" i="1"/>
  <c r="G1120" i="1"/>
  <c r="G109" i="1"/>
  <c r="H371" i="1"/>
  <c r="G371" i="1"/>
  <c r="G423" i="1"/>
  <c r="H423" i="1"/>
  <c r="G97" i="1"/>
  <c r="G100" i="1"/>
  <c r="H106" i="1"/>
  <c r="H112" i="1"/>
  <c r="H115" i="1"/>
  <c r="G122" i="1"/>
  <c r="H125" i="1"/>
  <c r="H128" i="1"/>
  <c r="G191" i="1"/>
  <c r="G194" i="1"/>
  <c r="G197" i="1"/>
  <c r="G204" i="1"/>
  <c r="H210" i="1"/>
  <c r="G234" i="1"/>
  <c r="G237" i="1"/>
  <c r="G244" i="1"/>
  <c r="G254" i="1"/>
  <c r="G257" i="1"/>
  <c r="G264" i="1"/>
  <c r="G267" i="1"/>
  <c r="G313" i="1"/>
  <c r="G320" i="1"/>
  <c r="H333" i="1"/>
  <c r="G345" i="1"/>
  <c r="H345" i="1"/>
  <c r="G353" i="1"/>
  <c r="G357" i="1"/>
  <c r="G379" i="1"/>
  <c r="H402" i="1"/>
  <c r="G538" i="1"/>
  <c r="H538" i="1"/>
  <c r="G635" i="1"/>
  <c r="G1065" i="1"/>
  <c r="H1065" i="1"/>
  <c r="H1107" i="1"/>
  <c r="G1107" i="1"/>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132" i="1"/>
  <c r="G135" i="1"/>
  <c r="G201" i="1"/>
  <c r="H207" i="1"/>
  <c r="G231" i="1"/>
  <c r="G261" i="1"/>
  <c r="G442" i="1"/>
  <c r="H442" i="1"/>
  <c r="H474" i="1"/>
  <c r="G477" i="1"/>
  <c r="H489" i="1"/>
  <c r="G494" i="1"/>
  <c r="H494" i="1"/>
  <c r="G550" i="1"/>
  <c r="H550" i="1"/>
  <c r="G562" i="1"/>
  <c r="H562" i="1"/>
  <c r="H571" i="1"/>
  <c r="G571" i="1"/>
  <c r="G1047" i="1"/>
  <c r="H1047" i="1"/>
  <c r="G1029" i="1"/>
  <c r="H1029" i="1"/>
  <c r="G104" i="1"/>
  <c r="G107" i="1"/>
  <c r="G110" i="1"/>
  <c r="G113" i="1"/>
  <c r="G126" i="1"/>
  <c r="G129" i="1"/>
  <c r="G139" i="1"/>
  <c r="G142" i="1"/>
  <c r="G145" i="1"/>
  <c r="G164" i="1"/>
  <c r="H201" i="1"/>
  <c r="G211" i="1"/>
  <c r="G218" i="1"/>
  <c r="G228" i="1"/>
  <c r="G238" i="1"/>
  <c r="G248" i="1"/>
  <c r="H261" i="1"/>
  <c r="G268" i="1"/>
  <c r="G300" i="1"/>
  <c r="G321" i="1"/>
  <c r="H334" i="1"/>
  <c r="G342" i="1"/>
  <c r="H342" i="1"/>
  <c r="H346" i="1"/>
  <c r="G346" i="1"/>
  <c r="G380" i="1"/>
  <c r="G403" i="1"/>
  <c r="H443" i="1"/>
  <c r="G443" i="1"/>
  <c r="G474" i="1"/>
  <c r="H495" i="1"/>
  <c r="G495" i="1"/>
  <c r="G499" i="1"/>
  <c r="G507" i="1"/>
  <c r="H507" i="1"/>
  <c r="H534" i="1"/>
  <c r="G539" i="1"/>
  <c r="G628" i="1"/>
  <c r="G1066" i="1"/>
  <c r="H1066" i="1"/>
  <c r="H351" i="1"/>
  <c r="G354" i="1"/>
  <c r="G438" i="1"/>
  <c r="G444" i="1"/>
  <c r="H519" i="1"/>
  <c r="H540" i="1"/>
  <c r="H558" i="1"/>
  <c r="H567" i="1"/>
  <c r="G1048" i="1"/>
  <c r="H1048" i="1"/>
  <c r="G373" i="1"/>
  <c r="H373" i="1"/>
  <c r="H462" i="1"/>
  <c r="G462" i="1"/>
  <c r="G483" i="1"/>
  <c r="G1030" i="1"/>
  <c r="H1030" i="1"/>
  <c r="H1109" i="1"/>
  <c r="G1109" i="1"/>
  <c r="H1021" i="1"/>
  <c r="H1028" i="1"/>
  <c r="H1039" i="1"/>
  <c r="H1046" i="1"/>
  <c r="H1057" i="1"/>
  <c r="H1064" i="1"/>
  <c r="G1080" i="1"/>
  <c r="H1080" i="1"/>
  <c r="G1092" i="1"/>
  <c r="H1092" i="1"/>
  <c r="H1105" i="1"/>
  <c r="H1118" i="1"/>
  <c r="H1122" i="1"/>
  <c r="G1198" i="1"/>
  <c r="H1384" i="1"/>
  <c r="G1384" i="1"/>
  <c r="H1435" i="1"/>
  <c r="G1435" i="1"/>
  <c r="H1453" i="1"/>
  <c r="G1453" i="1"/>
  <c r="H1471" i="1"/>
  <c r="G1471" i="1"/>
  <c r="H1486" i="1"/>
  <c r="G1486" i="1"/>
  <c r="H1504" i="1"/>
  <c r="G1504" i="1"/>
  <c r="H1522" i="1"/>
  <c r="G1522" i="1"/>
  <c r="H1417" i="1"/>
  <c r="G1417" i="1"/>
  <c r="G1632" i="1"/>
  <c r="H1632" i="1"/>
  <c r="E152" i="4"/>
  <c r="G1192" i="1"/>
  <c r="G1202" i="1"/>
  <c r="H1381" i="1"/>
  <c r="G1381" i="1"/>
  <c r="H1399" i="1"/>
  <c r="G1399" i="1"/>
  <c r="H1432" i="1"/>
  <c r="G1432" i="1"/>
  <c r="H1450" i="1"/>
  <c r="G1450" i="1"/>
  <c r="H1468" i="1"/>
  <c r="G1468" i="1"/>
  <c r="H1501" i="1"/>
  <c r="G1501" i="1"/>
  <c r="H1519" i="1"/>
  <c r="G1519" i="1"/>
  <c r="J1560" i="1"/>
  <c r="H1560" i="1"/>
  <c r="G1560" i="1"/>
  <c r="I1560" i="1" s="1"/>
  <c r="G1022" i="1"/>
  <c r="G1040" i="1"/>
  <c r="G1058" i="1"/>
  <c r="G1077" i="1"/>
  <c r="H1077" i="1"/>
  <c r="G1089" i="1"/>
  <c r="H1089" i="1"/>
  <c r="G1106" i="1"/>
  <c r="H1113" i="1"/>
  <c r="G1199" i="1"/>
  <c r="H1414" i="1"/>
  <c r="G1414" i="1"/>
  <c r="H482" i="1"/>
  <c r="H522" i="1"/>
  <c r="H535" i="1"/>
  <c r="G568" i="1"/>
  <c r="H1110" i="1"/>
  <c r="G1116" i="1"/>
  <c r="G1189" i="1"/>
  <c r="H1189" i="1"/>
  <c r="H1378" i="1"/>
  <c r="G1378" i="1"/>
  <c r="H1396" i="1"/>
  <c r="G1396" i="1"/>
  <c r="H1447" i="1"/>
  <c r="G1447" i="1"/>
  <c r="H1465" i="1"/>
  <c r="G1465" i="1"/>
  <c r="H1483" i="1"/>
  <c r="G1483" i="1"/>
  <c r="H1498" i="1"/>
  <c r="G1498" i="1"/>
  <c r="H1516" i="1"/>
  <c r="G1516" i="1"/>
  <c r="H1534" i="1"/>
  <c r="G1534" i="1"/>
  <c r="G1584" i="1"/>
  <c r="H1584" i="1"/>
  <c r="H1411" i="1"/>
  <c r="G1411" i="1"/>
  <c r="H1429" i="1"/>
  <c r="G1429" i="1"/>
  <c r="H1539" i="1"/>
  <c r="G1539" i="1"/>
  <c r="J1574" i="1"/>
  <c r="H1574" i="1"/>
  <c r="G1574" i="1"/>
  <c r="I1574" i="1" s="1"/>
  <c r="G1086" i="1"/>
  <c r="H1086" i="1"/>
  <c r="H1104" i="1"/>
  <c r="G1203" i="1"/>
  <c r="H1375" i="1"/>
  <c r="G1375" i="1"/>
  <c r="H1393" i="1"/>
  <c r="G1393" i="1"/>
  <c r="H1444" i="1"/>
  <c r="G1444" i="1"/>
  <c r="H1462" i="1"/>
  <c r="G1462" i="1"/>
  <c r="H1480" i="1"/>
  <c r="G1480" i="1"/>
  <c r="H1495" i="1"/>
  <c r="G1495" i="1"/>
  <c r="H1513" i="1"/>
  <c r="G1513" i="1"/>
  <c r="H1531" i="1"/>
  <c r="G1531" i="1"/>
  <c r="H1641" i="1"/>
  <c r="G1641" i="1"/>
  <c r="H1101" i="1"/>
  <c r="G1186" i="1"/>
  <c r="H1186" i="1"/>
  <c r="H1408" i="1"/>
  <c r="G1408" i="1"/>
  <c r="H1426" i="1"/>
  <c r="G1426" i="1"/>
  <c r="J1562" i="1"/>
  <c r="H1562" i="1"/>
  <c r="G1562" i="1"/>
  <c r="I1562" i="1" s="1"/>
  <c r="H1390" i="1"/>
  <c r="G1390" i="1"/>
  <c r="H1441" i="1"/>
  <c r="G1441" i="1"/>
  <c r="H1459" i="1"/>
  <c r="G1459" i="1"/>
  <c r="H1477" i="1"/>
  <c r="G1477" i="1"/>
  <c r="H1492" i="1"/>
  <c r="G1492" i="1"/>
  <c r="H1510" i="1"/>
  <c r="G1510" i="1"/>
  <c r="H1528" i="1"/>
  <c r="G1528" i="1"/>
  <c r="H1654" i="1"/>
  <c r="G1654" i="1"/>
  <c r="G1049" i="1"/>
  <c r="G1067" i="1"/>
  <c r="G1083" i="1"/>
  <c r="H1083" i="1"/>
  <c r="G1111" i="1"/>
  <c r="G1194" i="1"/>
  <c r="H1405" i="1"/>
  <c r="G1405" i="1"/>
  <c r="H1423" i="1"/>
  <c r="G1423" i="1"/>
  <c r="G1540" i="1"/>
  <c r="H1593" i="1"/>
  <c r="G1593" i="1"/>
  <c r="H1024" i="1"/>
  <c r="H1042" i="1"/>
  <c r="H1060" i="1"/>
  <c r="G1075" i="1"/>
  <c r="G1079" i="1"/>
  <c r="G1087" i="1"/>
  <c r="G1091" i="1"/>
  <c r="G1098" i="1"/>
  <c r="G1108" i="1"/>
  <c r="G1121" i="1"/>
  <c r="G1183" i="1"/>
  <c r="H1183" i="1"/>
  <c r="G1187" i="1"/>
  <c r="G1191" i="1"/>
  <c r="G1204" i="1"/>
  <c r="H1387" i="1"/>
  <c r="G1387" i="1"/>
  <c r="H1438" i="1"/>
  <c r="G1438" i="1"/>
  <c r="H1456" i="1"/>
  <c r="G1456" i="1"/>
  <c r="H1474" i="1"/>
  <c r="G1474" i="1"/>
  <c r="H1489" i="1"/>
  <c r="G1489" i="1"/>
  <c r="H1507" i="1"/>
  <c r="G1507" i="1"/>
  <c r="H1525" i="1"/>
  <c r="G1525" i="1"/>
  <c r="H1571" i="1"/>
  <c r="G1571" i="1"/>
  <c r="J1581" i="1"/>
  <c r="H1581" i="1"/>
  <c r="G1581" i="1"/>
  <c r="I1581" i="1" s="1"/>
  <c r="G504" i="1"/>
  <c r="H1035" i="1"/>
  <c r="H1053" i="1"/>
  <c r="H1071" i="1"/>
  <c r="G1095" i="1"/>
  <c r="G1201" i="1"/>
  <c r="H1402" i="1"/>
  <c r="G1402" i="1"/>
  <c r="H1420" i="1"/>
  <c r="G1420" i="1"/>
  <c r="H1606" i="1"/>
  <c r="G1606" i="1"/>
  <c r="G1680" i="1"/>
  <c r="H1680" i="1"/>
  <c r="F82" i="4"/>
  <c r="H1543" i="1"/>
  <c r="I1543" i="1" s="1"/>
  <c r="H1548" i="1"/>
  <c r="I1548" i="1" s="1"/>
  <c r="G1552" i="1"/>
  <c r="I1552" i="1" s="1"/>
  <c r="H1557" i="1"/>
  <c r="G1564" i="1"/>
  <c r="I1564" i="1" s="1"/>
  <c r="H1566" i="1"/>
  <c r="I1566" i="1" s="1"/>
  <c r="J1570" i="1"/>
  <c r="J1573" i="1"/>
  <c r="J1580" i="1"/>
  <c r="H1592" i="1"/>
  <c r="H1605" i="1"/>
  <c r="H1618" i="1"/>
  <c r="H1640" i="1"/>
  <c r="H1653" i="1"/>
  <c r="H1666" i="1"/>
  <c r="F98" i="4"/>
  <c r="C94" i="1"/>
  <c r="D134" i="4"/>
  <c r="D140" i="4"/>
  <c r="C137" i="1"/>
  <c r="F246" i="4"/>
  <c r="C242" i="1"/>
  <c r="F297" i="4"/>
  <c r="F393" i="4"/>
  <c r="C388" i="1"/>
  <c r="D49" i="4"/>
  <c r="F160" i="4"/>
  <c r="C227" i="1"/>
  <c r="D230" i="4"/>
  <c r="F427" i="4"/>
  <c r="E648" i="4"/>
  <c r="D642" i="1" s="1"/>
  <c r="F445" i="4"/>
  <c r="C439" i="1"/>
  <c r="F529" i="4"/>
  <c r="C523" i="1"/>
  <c r="F216" i="4"/>
  <c r="C212" i="1"/>
  <c r="F374" i="4"/>
  <c r="C431" i="1"/>
  <c r="F437" i="4"/>
  <c r="D431" i="4"/>
  <c r="G1555" i="1"/>
  <c r="G1589" i="1"/>
  <c r="G1602" i="1"/>
  <c r="H1628" i="1"/>
  <c r="G1637" i="1"/>
  <c r="G1650" i="1"/>
  <c r="H1676" i="1"/>
  <c r="G1685" i="1"/>
  <c r="E82" i="4"/>
  <c r="D78" i="1" s="1"/>
  <c r="F170" i="4"/>
  <c r="C166" i="1"/>
  <c r="F189" i="4"/>
  <c r="F231" i="4"/>
  <c r="F502" i="4"/>
  <c r="D491" i="4"/>
  <c r="C496" i="1"/>
  <c r="G1542" i="1"/>
  <c r="I1542" i="1" s="1"/>
  <c r="H1546" i="1"/>
  <c r="I1546" i="1" s="1"/>
  <c r="J1548" i="1"/>
  <c r="G1558" i="1"/>
  <c r="I1558" i="1" s="1"/>
  <c r="H1565" i="1"/>
  <c r="I1565" i="1" s="1"/>
  <c r="G1569" i="1"/>
  <c r="I1569" i="1" s="1"/>
  <c r="H1572" i="1"/>
  <c r="G1579" i="1"/>
  <c r="I1579" i="1" s="1"/>
  <c r="H1624" i="1"/>
  <c r="H1672" i="1"/>
  <c r="D7" i="4"/>
  <c r="G176" i="9"/>
  <c r="E176" i="9" s="1"/>
  <c r="B176" i="9" s="1"/>
  <c r="E49" i="4"/>
  <c r="D45" i="1" s="1"/>
  <c r="D153" i="4"/>
  <c r="F273" i="4"/>
  <c r="E309" i="4"/>
  <c r="F336" i="4"/>
  <c r="H1558" i="1"/>
  <c r="H1579" i="1"/>
  <c r="F257" i="4"/>
  <c r="F274" i="4"/>
  <c r="F406" i="4"/>
  <c r="F321" i="4"/>
  <c r="C316" i="1"/>
  <c r="G1556" i="1"/>
  <c r="G1577" i="1"/>
  <c r="G1586" i="1"/>
  <c r="H1612" i="1"/>
  <c r="G1634" i="1"/>
  <c r="H1660" i="1"/>
  <c r="G1669" i="1"/>
  <c r="G1682" i="1"/>
  <c r="E7" i="4"/>
  <c r="F479" i="4"/>
  <c r="C473" i="1"/>
  <c r="G1563" i="1"/>
  <c r="G1575" i="1"/>
  <c r="G1582" i="1"/>
  <c r="H1608" i="1"/>
  <c r="G1617" i="1"/>
  <c r="G1630" i="1"/>
  <c r="H1656" i="1"/>
  <c r="G1665" i="1"/>
  <c r="G1678" i="1"/>
  <c r="D164" i="4"/>
  <c r="C161" i="1"/>
  <c r="F234" i="4"/>
  <c r="F242" i="4"/>
  <c r="G1547" i="1"/>
  <c r="H1554" i="1"/>
  <c r="G1561" i="1"/>
  <c r="I1561" i="1" s="1"/>
  <c r="G1570" i="1"/>
  <c r="I1570" i="1" s="1"/>
  <c r="G1573" i="1"/>
  <c r="I1573" i="1" s="1"/>
  <c r="H1575" i="1"/>
  <c r="H1578" i="1"/>
  <c r="H1604" i="1"/>
  <c r="G1613" i="1"/>
  <c r="G1626" i="1"/>
  <c r="H1652" i="1"/>
  <c r="G1661" i="1"/>
  <c r="G1674" i="1"/>
  <c r="H1547" i="1"/>
  <c r="G1559" i="1"/>
  <c r="I1559" i="1" s="1"/>
  <c r="H1561" i="1"/>
  <c r="G1568" i="1"/>
  <c r="I1568" i="1" s="1"/>
  <c r="G1580" i="1"/>
  <c r="I1580" i="1" s="1"/>
  <c r="F262" i="4"/>
  <c r="C530" i="1"/>
  <c r="F536" i="4"/>
  <c r="G1554" i="1"/>
  <c r="I1554" i="1" s="1"/>
  <c r="G1557" i="1"/>
  <c r="I1557" i="1" s="1"/>
  <c r="H1559" i="1"/>
  <c r="G1578" i="1"/>
  <c r="H1596" i="1"/>
  <c r="H1644" i="1"/>
  <c r="D106" i="4"/>
  <c r="C103" i="1"/>
  <c r="F125" i="4"/>
  <c r="F203" i="4"/>
  <c r="F254" i="4"/>
  <c r="C250" i="1"/>
  <c r="E647" i="4"/>
  <c r="D641" i="1" s="1"/>
  <c r="C421" i="1"/>
  <c r="C520" i="1"/>
  <c r="C565" i="1"/>
  <c r="D361" i="4"/>
  <c r="D466" i="4"/>
  <c r="D522" i="4"/>
  <c r="E629" i="4"/>
  <c r="D623" i="1" s="1"/>
  <c r="B296" i="9"/>
  <c r="F50" i="6"/>
  <c r="D35" i="6"/>
  <c r="B265" i="9"/>
  <c r="D309" i="4"/>
  <c r="D373" i="4"/>
  <c r="F379" i="4"/>
  <c r="F426" i="4"/>
  <c r="G316" i="9"/>
  <c r="E316" i="9" s="1"/>
  <c r="B316" i="9" s="1"/>
  <c r="D147" i="5"/>
  <c r="G315" i="9"/>
  <c r="F150" i="5"/>
  <c r="D203" i="5"/>
  <c r="F204" i="5"/>
  <c r="C446" i="1"/>
  <c r="C461" i="1"/>
  <c r="C470" i="1"/>
  <c r="C491" i="1"/>
  <c r="C503" i="1"/>
  <c r="C572" i="1"/>
  <c r="C623" i="1"/>
  <c r="C1190" i="1"/>
  <c r="D648" i="4"/>
  <c r="F8" i="5"/>
  <c r="E89" i="6"/>
  <c r="D1485" i="1" s="1"/>
  <c r="F607" i="4"/>
  <c r="G156" i="9"/>
  <c r="E156" i="9" s="1"/>
  <c r="B156" i="9" s="1"/>
  <c r="B229" i="9"/>
  <c r="B285" i="9"/>
  <c r="F401" i="4"/>
  <c r="D597" i="4"/>
  <c r="F598" i="4"/>
  <c r="D5" i="6"/>
  <c r="F6" i="6"/>
  <c r="D584" i="4"/>
  <c r="E491" i="4"/>
  <c r="D485" i="1" s="1"/>
  <c r="F70" i="5"/>
  <c r="G343" i="9"/>
  <c r="E343" i="9" s="1"/>
  <c r="D44" i="8"/>
  <c r="H19" i="9" s="1"/>
  <c r="E19" i="9" s="1"/>
  <c r="B19" i="9" s="1"/>
  <c r="D178" i="5"/>
  <c r="D89" i="6"/>
  <c r="F94" i="6"/>
  <c r="E5" i="7"/>
  <c r="I10" i="9"/>
  <c r="B255" i="9"/>
  <c r="B291" i="9"/>
  <c r="H314" i="9"/>
  <c r="E314" i="9" s="1"/>
  <c r="B314" i="9" s="1"/>
  <c r="E55" i="9"/>
  <c r="B55" i="9" s="1"/>
  <c r="E91" i="9"/>
  <c r="B91" i="9" s="1"/>
  <c r="E127" i="9"/>
  <c r="B127" i="9" s="1"/>
  <c r="E163" i="9"/>
  <c r="B163" i="9" s="1"/>
  <c r="G186" i="9"/>
  <c r="E186" i="9" s="1"/>
  <c r="B186" i="9" s="1"/>
  <c r="G204" i="9"/>
  <c r="E204" i="9" s="1"/>
  <c r="B204" i="9" s="1"/>
  <c r="G211" i="9"/>
  <c r="E211" i="9" s="1"/>
  <c r="B211" i="9" s="1"/>
  <c r="G218" i="9"/>
  <c r="E218" i="9" s="1"/>
  <c r="B218" i="9" s="1"/>
  <c r="G190" i="9"/>
  <c r="E190" i="9" s="1"/>
  <c r="B190" i="9" s="1"/>
  <c r="G197" i="9"/>
  <c r="E197" i="9" s="1"/>
  <c r="B197" i="9" s="1"/>
  <c r="H336" i="9"/>
  <c r="E177" i="5"/>
  <c r="G309" i="9"/>
  <c r="E309" i="9" s="1"/>
  <c r="B309" i="9" s="1"/>
  <c r="G301" i="9"/>
  <c r="E301" i="9" s="1"/>
  <c r="B301" i="9" s="1"/>
  <c r="L228" i="9"/>
  <c r="F228" i="9" s="1"/>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B240" i="9"/>
  <c r="B276" i="9"/>
  <c r="G300" i="9"/>
  <c r="E300" i="9" s="1"/>
  <c r="B300" i="9" s="1"/>
  <c r="D88" i="5"/>
  <c r="F130" i="6"/>
  <c r="G180" i="9"/>
  <c r="G187" i="9"/>
  <c r="E187" i="9" s="1"/>
  <c r="B187" i="9" s="1"/>
  <c r="G194" i="9"/>
  <c r="E194" i="9" s="1"/>
  <c r="B194" i="9" s="1"/>
  <c r="G205" i="9"/>
  <c r="E205" i="9" s="1"/>
  <c r="B205" i="9" s="1"/>
  <c r="B243" i="9"/>
  <c r="B279" i="9"/>
  <c r="D119" i="5"/>
  <c r="F197" i="5"/>
  <c r="F277" i="5"/>
  <c r="F122" i="6"/>
  <c r="E43" i="9"/>
  <c r="B43" i="9" s="1"/>
  <c r="E79" i="9"/>
  <c r="B79" i="9" s="1"/>
  <c r="E115" i="9"/>
  <c r="B115" i="9" s="1"/>
  <c r="E151" i="9"/>
  <c r="B151" i="9" s="1"/>
  <c r="H180" i="9"/>
  <c r="G198" i="9"/>
  <c r="E198" i="9" s="1"/>
  <c r="B198" i="9" s="1"/>
  <c r="G212" i="9"/>
  <c r="E212" i="9" s="1"/>
  <c r="B212" i="9" s="1"/>
  <c r="G223" i="9"/>
  <c r="E223" i="9" s="1"/>
  <c r="B223" i="9" s="1"/>
  <c r="H315" i="9"/>
  <c r="G184" i="9"/>
  <c r="E184" i="9" s="1"/>
  <c r="B184" i="9" s="1"/>
  <c r="G191" i="9"/>
  <c r="E191" i="9" s="1"/>
  <c r="B191" i="9" s="1"/>
  <c r="G202" i="9"/>
  <c r="E202" i="9" s="1"/>
  <c r="B202" i="9" s="1"/>
  <c r="F230" i="9"/>
  <c r="B230" i="9" s="1"/>
  <c r="F266" i="9"/>
  <c r="B266" i="9" s="1"/>
  <c r="G310" i="9"/>
  <c r="D12" i="5"/>
  <c r="F28" i="6"/>
  <c r="G178" i="9"/>
  <c r="E178" i="9" s="1"/>
  <c r="B178" i="9" s="1"/>
  <c r="G195" i="9"/>
  <c r="E195" i="9" s="1"/>
  <c r="B195" i="9" s="1"/>
  <c r="G209" i="9"/>
  <c r="E209" i="9" s="1"/>
  <c r="B209" i="9" s="1"/>
  <c r="G220" i="9"/>
  <c r="E220" i="9" s="1"/>
  <c r="B220" i="9" s="1"/>
  <c r="G227" i="9"/>
  <c r="E227" i="9" s="1"/>
  <c r="B227" i="9" s="1"/>
  <c r="H310" i="9"/>
  <c r="E319" i="9"/>
  <c r="B319" i="9" s="1"/>
  <c r="E339" i="9"/>
  <c r="B339" i="9" s="1"/>
  <c r="G175" i="9"/>
  <c r="E175" i="9" s="1"/>
  <c r="B175" i="9" s="1"/>
  <c r="G181" i="9"/>
  <c r="E181" i="9" s="1"/>
  <c r="B181" i="9" s="1"/>
  <c r="G188" i="9"/>
  <c r="E188" i="9" s="1"/>
  <c r="B188" i="9" s="1"/>
  <c r="G199" i="9"/>
  <c r="E199" i="9" s="1"/>
  <c r="B199" i="9" s="1"/>
  <c r="G206" i="9"/>
  <c r="E206" i="9" s="1"/>
  <c r="B206" i="9" s="1"/>
  <c r="B228" i="9"/>
  <c r="B231" i="9"/>
  <c r="B267" i="9"/>
  <c r="G192" i="9"/>
  <c r="E192" i="9" s="1"/>
  <c r="B192" i="9" s="1"/>
  <c r="G217" i="9"/>
  <c r="E217" i="9" s="1"/>
  <c r="B217" i="9" s="1"/>
  <c r="G224" i="9"/>
  <c r="E224" i="9" s="1"/>
  <c r="B224" i="9" s="1"/>
  <c r="G302" i="9"/>
  <c r="E302" i="9" s="1"/>
  <c r="B302" i="9" s="1"/>
  <c r="E147" i="5"/>
  <c r="D1152" i="1" s="1"/>
  <c r="F219" i="5"/>
  <c r="G185" i="9"/>
  <c r="E185" i="9" s="1"/>
  <c r="B185" i="9" s="1"/>
  <c r="G196" i="9"/>
  <c r="E196" i="9" s="1"/>
  <c r="B196" i="9" s="1"/>
  <c r="G203" i="9"/>
  <c r="E203" i="9" s="1"/>
  <c r="B203" i="9" s="1"/>
  <c r="M228" i="9"/>
  <c r="G179" i="9"/>
  <c r="E179" i="9" s="1"/>
  <c r="B179" i="9" s="1"/>
  <c r="G189" i="9"/>
  <c r="E189" i="9" s="1"/>
  <c r="B189" i="9" s="1"/>
  <c r="G207" i="9"/>
  <c r="E207" i="9" s="1"/>
  <c r="B207" i="9" s="1"/>
  <c r="G214" i="9"/>
  <c r="E214" i="9" s="1"/>
  <c r="B214" i="9" s="1"/>
  <c r="G221" i="9"/>
  <c r="E221" i="9" s="1"/>
  <c r="B221" i="9" s="1"/>
  <c r="B252" i="9"/>
  <c r="F257" i="9"/>
  <c r="B257" i="9" s="1"/>
  <c r="B288" i="9"/>
  <c r="H308" i="9"/>
  <c r="E308" i="9" s="1"/>
  <c r="B308" i="9" s="1"/>
  <c r="F647" i="4" l="1"/>
  <c r="D251" i="5"/>
  <c r="H25" i="3" s="1"/>
  <c r="E251" i="5"/>
  <c r="E176" i="5" s="1"/>
  <c r="D1180" i="1" s="1"/>
  <c r="D1259" i="1"/>
  <c r="G1259" i="1" s="1"/>
  <c r="F255" i="5"/>
  <c r="G470" i="1"/>
  <c r="H470" i="1"/>
  <c r="C368" i="1"/>
  <c r="F373" i="4"/>
  <c r="H565" i="1"/>
  <c r="G565" i="1"/>
  <c r="I1578" i="1"/>
  <c r="G212" i="1"/>
  <c r="H212" i="1"/>
  <c r="F49" i="4"/>
  <c r="C45" i="1"/>
  <c r="D1538" i="1"/>
  <c r="I33" i="3"/>
  <c r="F584" i="4"/>
  <c r="C578" i="1"/>
  <c r="G461" i="1"/>
  <c r="H461" i="1"/>
  <c r="D308" i="4"/>
  <c r="C304" i="1"/>
  <c r="F309" i="4"/>
  <c r="H520" i="1"/>
  <c r="G520" i="1"/>
  <c r="I1575" i="1"/>
  <c r="H24" i="9"/>
  <c r="G24" i="9"/>
  <c r="E24" i="9" s="1"/>
  <c r="C149" i="1"/>
  <c r="F153" i="4"/>
  <c r="D152" i="4"/>
  <c r="G388" i="1"/>
  <c r="H388" i="1"/>
  <c r="G346" i="9"/>
  <c r="E346" i="9" s="1"/>
  <c r="H446" i="1"/>
  <c r="G446" i="1"/>
  <c r="H421" i="1"/>
  <c r="G421" i="1"/>
  <c r="E535" i="4"/>
  <c r="E69" i="5"/>
  <c r="F361" i="4"/>
  <c r="C356" i="1"/>
  <c r="D360" i="4"/>
  <c r="E180" i="9"/>
  <c r="B180" i="9" s="1"/>
  <c r="D141" i="6"/>
  <c r="F5" i="6"/>
  <c r="H27" i="3"/>
  <c r="C1401" i="1"/>
  <c r="E141" i="6"/>
  <c r="G641" i="1"/>
  <c r="H641" i="1"/>
  <c r="H473" i="1"/>
  <c r="G473" i="1"/>
  <c r="H316" i="1"/>
  <c r="G316" i="1"/>
  <c r="H496" i="1"/>
  <c r="G496" i="1"/>
  <c r="H523" i="1"/>
  <c r="G523" i="1"/>
  <c r="E299" i="4"/>
  <c r="I18" i="3"/>
  <c r="D148" i="1"/>
  <c r="G491" i="1"/>
  <c r="H491" i="1"/>
  <c r="F89" i="6"/>
  <c r="C1485" i="1"/>
  <c r="G338" i="9"/>
  <c r="E338" i="9" s="1"/>
  <c r="B338" i="9" s="1"/>
  <c r="F203" i="5"/>
  <c r="C1207" i="1"/>
  <c r="H250" i="1"/>
  <c r="G250" i="1"/>
  <c r="H161" i="1"/>
  <c r="G161" i="1"/>
  <c r="F7" i="4"/>
  <c r="D6" i="4"/>
  <c r="C3" i="1"/>
  <c r="F491" i="4"/>
  <c r="C485" i="1"/>
  <c r="H242" i="1"/>
  <c r="G242" i="1"/>
  <c r="F12" i="5"/>
  <c r="C1017" i="1"/>
  <c r="G336" i="9"/>
  <c r="E336" i="9" s="1"/>
  <c r="B336" i="9" s="1"/>
  <c r="F178" i="5"/>
  <c r="D177" i="5"/>
  <c r="C1182" i="1"/>
  <c r="F35" i="6"/>
  <c r="H28" i="3"/>
  <c r="C1431" i="1"/>
  <c r="H530" i="1"/>
  <c r="G530" i="1"/>
  <c r="C160" i="1"/>
  <c r="F164" i="4"/>
  <c r="E6" i="4"/>
  <c r="D3" i="1"/>
  <c r="G439" i="1"/>
  <c r="H439" i="1"/>
  <c r="D7" i="5"/>
  <c r="E310" i="9"/>
  <c r="B310" i="9" s="1"/>
  <c r="F597" i="4"/>
  <c r="C591" i="1"/>
  <c r="F648" i="4"/>
  <c r="C642" i="1"/>
  <c r="E315" i="9"/>
  <c r="B315" i="9" s="1"/>
  <c r="D535" i="4"/>
  <c r="H137" i="1"/>
  <c r="G137" i="1"/>
  <c r="E430" i="4"/>
  <c r="K1481" i="9"/>
  <c r="G344" i="9"/>
  <c r="E344" i="9" s="1"/>
  <c r="B344" i="9" s="1"/>
  <c r="I39" i="3"/>
  <c r="C1621" i="1"/>
  <c r="H1190" i="1"/>
  <c r="G1190" i="1"/>
  <c r="F147" i="5"/>
  <c r="C1152" i="1"/>
  <c r="C136" i="1"/>
  <c r="F140" i="4"/>
  <c r="G103" i="1"/>
  <c r="H103" i="1"/>
  <c r="H166" i="1"/>
  <c r="G166" i="1"/>
  <c r="D430" i="4"/>
  <c r="C425" i="1"/>
  <c r="F431" i="4"/>
  <c r="C130" i="1"/>
  <c r="F134" i="4"/>
  <c r="F88" i="5"/>
  <c r="C1093" i="1"/>
  <c r="G623" i="1"/>
  <c r="H623" i="1"/>
  <c r="D69" i="5"/>
  <c r="H572" i="1"/>
  <c r="G572" i="1"/>
  <c r="F522" i="4"/>
  <c r="C516" i="1"/>
  <c r="C226" i="1"/>
  <c r="F230" i="4"/>
  <c r="H94" i="1"/>
  <c r="G94" i="1"/>
  <c r="E308" i="4"/>
  <c r="D304" i="1"/>
  <c r="F119" i="5"/>
  <c r="C1124" i="1"/>
  <c r="E342" i="9"/>
  <c r="B343" i="9"/>
  <c r="F106" i="4"/>
  <c r="C102" i="1"/>
  <c r="I24" i="3"/>
  <c r="D1181" i="1"/>
  <c r="H503" i="1"/>
  <c r="G503" i="1"/>
  <c r="F466" i="4"/>
  <c r="C460" i="1"/>
  <c r="H78" i="1"/>
  <c r="G78" i="1"/>
  <c r="G431" i="1"/>
  <c r="H431" i="1"/>
  <c r="G227" i="1"/>
  <c r="H227" i="1"/>
  <c r="H1259" i="1" l="1"/>
  <c r="C1255" i="1"/>
  <c r="D1255" i="1"/>
  <c r="I25" i="3"/>
  <c r="F251" i="5"/>
  <c r="H102" i="1"/>
  <c r="G102" i="1"/>
  <c r="G1431" i="1"/>
  <c r="H1431" i="1"/>
  <c r="G578" i="1"/>
  <c r="H578" i="1"/>
  <c r="H1124" i="1"/>
  <c r="G1124" i="1"/>
  <c r="D176" i="5"/>
  <c r="F177" i="5"/>
  <c r="C1181" i="1"/>
  <c r="H24" i="3"/>
  <c r="I31" i="3"/>
  <c r="D1537" i="1"/>
  <c r="H9" i="3" s="1"/>
  <c r="H45" i="1"/>
  <c r="G45" i="1"/>
  <c r="G460" i="1"/>
  <c r="H460" i="1"/>
  <c r="E639" i="4"/>
  <c r="D633" i="1" s="1"/>
  <c r="D424" i="1"/>
  <c r="E423" i="4"/>
  <c r="E301" i="4"/>
  <c r="D297" i="1" s="1"/>
  <c r="D295" i="1"/>
  <c r="H1401" i="1"/>
  <c r="G1401" i="1"/>
  <c r="H368" i="1"/>
  <c r="G368" i="1"/>
  <c r="H1621" i="1"/>
  <c r="G1621" i="1"/>
  <c r="H11" i="3"/>
  <c r="G1017" i="1"/>
  <c r="H1017" i="1"/>
  <c r="H136" i="1"/>
  <c r="G136" i="1"/>
  <c r="F535" i="4"/>
  <c r="D640" i="4"/>
  <c r="C529" i="1"/>
  <c r="H1207" i="1"/>
  <c r="G1207" i="1"/>
  <c r="F141" i="6"/>
  <c r="C1537" i="1"/>
  <c r="H31" i="3"/>
  <c r="B346" i="9"/>
  <c r="E345" i="9"/>
  <c r="I10" i="3" s="1"/>
  <c r="H304" i="1"/>
  <c r="G304" i="1"/>
  <c r="G591" i="1"/>
  <c r="H591" i="1"/>
  <c r="H425" i="1"/>
  <c r="G425" i="1"/>
  <c r="G3" i="1"/>
  <c r="H3" i="1"/>
  <c r="G149" i="1"/>
  <c r="H149" i="1"/>
  <c r="F69" i="5"/>
  <c r="H23" i="3"/>
  <c r="C1074" i="1"/>
  <c r="H1093" i="1"/>
  <c r="G1093" i="1"/>
  <c r="E422" i="4"/>
  <c r="I17" i="3"/>
  <c r="E300" i="4"/>
  <c r="D296" i="1" s="1"/>
  <c r="D2" i="1"/>
  <c r="G1152" i="1"/>
  <c r="H1152" i="1"/>
  <c r="H160" i="1"/>
  <c r="G160" i="1"/>
  <c r="G348" i="9"/>
  <c r="E348" i="9" s="1"/>
  <c r="D417" i="4"/>
  <c r="F308" i="4"/>
  <c r="C303" i="1"/>
  <c r="E417" i="4"/>
  <c r="D412" i="1" s="1"/>
  <c r="D303" i="1"/>
  <c r="E418" i="4"/>
  <c r="D413" i="1" s="1"/>
  <c r="H642" i="1"/>
  <c r="G642" i="1"/>
  <c r="G226" i="1"/>
  <c r="H226" i="1"/>
  <c r="H130" i="1"/>
  <c r="G130" i="1"/>
  <c r="H485" i="1"/>
  <c r="G485" i="1"/>
  <c r="H1485" i="1"/>
  <c r="G1485" i="1"/>
  <c r="C355" i="1"/>
  <c r="F360" i="4"/>
  <c r="D418" i="4"/>
  <c r="D299" i="4"/>
  <c r="C148" i="1"/>
  <c r="F152" i="4"/>
  <c r="H18" i="3"/>
  <c r="G516" i="1"/>
  <c r="H516" i="1"/>
  <c r="G356" i="1"/>
  <c r="H356" i="1"/>
  <c r="F430" i="4"/>
  <c r="D639" i="4"/>
  <c r="C424" i="1"/>
  <c r="D422" i="4"/>
  <c r="H17" i="3"/>
  <c r="D300" i="4"/>
  <c r="F6" i="4"/>
  <c r="C2" i="1"/>
  <c r="D1074" i="1"/>
  <c r="I23" i="3"/>
  <c r="E6" i="5"/>
  <c r="B24" i="9"/>
  <c r="D6" i="5"/>
  <c r="F7" i="5"/>
  <c r="C1012" i="1"/>
  <c r="H22" i="3"/>
  <c r="H1182" i="1"/>
  <c r="G1182" i="1"/>
  <c r="E640" i="4"/>
  <c r="D634" i="1" s="1"/>
  <c r="D529" i="1"/>
  <c r="G1538" i="1"/>
  <c r="H1538" i="1"/>
  <c r="G1255" i="1" l="1"/>
  <c r="H1255" i="1"/>
  <c r="K3" i="9"/>
  <c r="F639" i="4"/>
  <c r="C633" i="1"/>
  <c r="H299" i="9"/>
  <c r="D1011" i="1"/>
  <c r="H1181" i="1"/>
  <c r="G1181" i="1"/>
  <c r="H355" i="1"/>
  <c r="G355" i="1"/>
  <c r="H303" i="1"/>
  <c r="G303" i="1"/>
  <c r="C412" i="1"/>
  <c r="F417" i="4"/>
  <c r="G1074" i="1"/>
  <c r="H1074" i="1"/>
  <c r="E643" i="4"/>
  <c r="E424" i="4"/>
  <c r="D419" i="1" s="1"/>
  <c r="D417" i="1"/>
  <c r="F640" i="4"/>
  <c r="C634" i="1"/>
  <c r="G2" i="1"/>
  <c r="H2" i="1"/>
  <c r="E425" i="4"/>
  <c r="D420" i="1" s="1"/>
  <c r="E644" i="4"/>
  <c r="D418" i="1"/>
  <c r="H20" i="9"/>
  <c r="N3" i="9"/>
  <c r="I11" i="3"/>
  <c r="B348" i="9"/>
  <c r="E347" i="9"/>
  <c r="I9" i="3" s="1"/>
  <c r="F176" i="5"/>
  <c r="C1180" i="1"/>
  <c r="C296" i="1"/>
  <c r="F300" i="4"/>
  <c r="G148" i="1"/>
  <c r="H148" i="1"/>
  <c r="H1537" i="1"/>
  <c r="G1537" i="1"/>
  <c r="G1012" i="1"/>
  <c r="H1012" i="1"/>
  <c r="D643" i="4"/>
  <c r="F422" i="4"/>
  <c r="C417" i="1"/>
  <c r="D423" i="4"/>
  <c r="D424" i="4" s="1"/>
  <c r="D301" i="4"/>
  <c r="F299" i="4"/>
  <c r="C295" i="1"/>
  <c r="F418" i="4"/>
  <c r="C413" i="1"/>
  <c r="G299" i="9"/>
  <c r="F6" i="5"/>
  <c r="G306" i="9"/>
  <c r="E306" i="9" s="1"/>
  <c r="B306" i="9" s="1"/>
  <c r="C1011" i="1"/>
  <c r="H424" i="1"/>
  <c r="G424" i="1"/>
  <c r="H529" i="1"/>
  <c r="G529" i="1"/>
  <c r="E299" i="9" l="1"/>
  <c r="B299" i="9" s="1"/>
  <c r="C419" i="1"/>
  <c r="F424" i="4"/>
  <c r="H417" i="1"/>
  <c r="G417" i="1"/>
  <c r="H8" i="3"/>
  <c r="H1011" i="1"/>
  <c r="G1011" i="1"/>
  <c r="G1180" i="1"/>
  <c r="H1180" i="1"/>
  <c r="E645" i="4"/>
  <c r="D637" i="1"/>
  <c r="D645" i="4"/>
  <c r="F643" i="4"/>
  <c r="C637" i="1"/>
  <c r="H633" i="1"/>
  <c r="G633" i="1"/>
  <c r="F301" i="4"/>
  <c r="C297" i="1"/>
  <c r="D425" i="4"/>
  <c r="D644" i="4"/>
  <c r="C418" i="1"/>
  <c r="F423" i="4"/>
  <c r="G20" i="9"/>
  <c r="E20" i="9" s="1"/>
  <c r="B20" i="9" s="1"/>
  <c r="H296" i="1"/>
  <c r="G296" i="1"/>
  <c r="H634" i="1"/>
  <c r="G634" i="1"/>
  <c r="G295" i="1"/>
  <c r="H295" i="1"/>
  <c r="H413" i="1"/>
  <c r="G413" i="1"/>
  <c r="E646" i="4"/>
  <c r="D638" i="1"/>
  <c r="G412" i="1"/>
  <c r="H412" i="1"/>
  <c r="G637" i="1" l="1"/>
  <c r="H637" i="1"/>
  <c r="E650" i="4"/>
  <c r="D640" i="1"/>
  <c r="F645" i="4"/>
  <c r="C639" i="1"/>
  <c r="E649" i="4"/>
  <c r="D639" i="1"/>
  <c r="F425" i="4"/>
  <c r="C420" i="1"/>
  <c r="H418" i="1"/>
  <c r="G418" i="1"/>
  <c r="F644" i="4"/>
  <c r="C638" i="1"/>
  <c r="D646" i="4"/>
  <c r="D649" i="4" s="1"/>
  <c r="H297" i="1"/>
  <c r="G297" i="1"/>
  <c r="M3" i="9"/>
  <c r="H419" i="1"/>
  <c r="G419" i="1"/>
  <c r="G420" i="1" l="1"/>
  <c r="H420" i="1"/>
  <c r="H334" i="9"/>
  <c r="G334" i="9"/>
  <c r="I19" i="3"/>
  <c r="D643" i="1"/>
  <c r="F649" i="4"/>
  <c r="C643" i="1"/>
  <c r="H19" i="3"/>
  <c r="H639" i="1"/>
  <c r="G639" i="1"/>
  <c r="F646" i="4"/>
  <c r="D650" i="4"/>
  <c r="C640" i="1"/>
  <c r="G297" i="9"/>
  <c r="E297" i="9" s="1"/>
  <c r="B297" i="9" s="1"/>
  <c r="G638" i="1"/>
  <c r="H638" i="1"/>
  <c r="I20" i="3"/>
  <c r="D644" i="1"/>
  <c r="E334" i="9" l="1"/>
  <c r="B334" i="9" s="1"/>
  <c r="H643" i="1"/>
  <c r="G643" i="1"/>
  <c r="H640" i="1"/>
  <c r="G640" i="1"/>
  <c r="H7" i="3"/>
  <c r="F650" i="4"/>
  <c r="C644" i="1"/>
  <c r="H20" i="3"/>
  <c r="E298" i="9" l="1"/>
  <c r="I8" i="3" s="1"/>
  <c r="G644" i="1"/>
  <c r="H644" i="1"/>
  <c r="J3" i="9"/>
  <c r="L293" i="9" l="1"/>
  <c r="F293" i="9" s="1"/>
  <c r="H295" i="9"/>
  <c r="G295" i="9"/>
  <c r="H18" i="9"/>
  <c r="G18" i="9"/>
  <c r="G21" i="9"/>
  <c r="K5" i="9"/>
  <c r="J17" i="9"/>
  <c r="I7" i="9"/>
  <c r="J12" i="9"/>
  <c r="I12" i="9"/>
  <c r="K9" i="9"/>
  <c r="J8" i="9"/>
  <c r="H15" i="9"/>
  <c r="I5" i="9"/>
  <c r="H17" i="9"/>
  <c r="K13" i="9"/>
  <c r="K8" i="9"/>
  <c r="G15" i="9"/>
  <c r="I17" i="9"/>
  <c r="K10" i="9"/>
  <c r="L15" i="9"/>
  <c r="M15" i="9"/>
  <c r="G16" i="9"/>
  <c r="E16" i="9" s="1"/>
  <c r="I11" i="9"/>
  <c r="J9" i="9"/>
  <c r="G17" i="9"/>
  <c r="I13" i="9"/>
  <c r="J5" i="9"/>
  <c r="H16" i="9"/>
  <c r="I6" i="9"/>
  <c r="L16" i="9"/>
  <c r="H21" i="9"/>
  <c r="I8" i="9"/>
  <c r="G22" i="9"/>
  <c r="J11" i="9"/>
  <c r="J6" i="9"/>
  <c r="K6" i="9"/>
  <c r="I9" i="9"/>
  <c r="J7" i="9"/>
  <c r="J13" i="9"/>
  <c r="K11" i="9"/>
  <c r="H22" i="9"/>
  <c r="M16" i="9"/>
  <c r="K7" i="9"/>
  <c r="K12" i="9"/>
  <c r="J10" i="9"/>
  <c r="E8" i="9" l="1"/>
  <c r="B8" i="9" s="1"/>
  <c r="E10" i="9"/>
  <c r="B10" i="9" s="1"/>
  <c r="E6" i="9"/>
  <c r="B6" i="9" s="1"/>
  <c r="E15" i="9"/>
  <c r="E18" i="9"/>
  <c r="B18" i="9" s="1"/>
  <c r="E12" i="9"/>
  <c r="B12" i="9" s="1"/>
  <c r="E7" i="9"/>
  <c r="B7" i="9" s="1"/>
  <c r="F15" i="9"/>
  <c r="F16" i="9"/>
  <c r="B16" i="9" s="1"/>
  <c r="E22" i="9"/>
  <c r="B22" i="9" s="1"/>
  <c r="E21" i="9"/>
  <c r="B21" i="9" s="1"/>
  <c r="E13" i="9"/>
  <c r="B13" i="9" s="1"/>
  <c r="E9" i="9"/>
  <c r="B9" i="9" s="1"/>
  <c r="E17" i="9"/>
  <c r="B17" i="9" s="1"/>
  <c r="E5" i="9"/>
  <c r="E295" i="9"/>
  <c r="E11" i="9"/>
  <c r="B11" i="9" s="1"/>
  <c r="B293" i="9"/>
  <c r="F23" i="9"/>
  <c r="B15" i="9" l="1"/>
  <c r="B5" i="9"/>
  <c r="E4" i="9"/>
  <c r="E14" i="9"/>
  <c r="I13" i="3" s="1"/>
  <c r="B295" i="9"/>
  <c r="E23" i="9"/>
  <c r="I7" i="3" s="1"/>
  <c r="F14" i="9"/>
  <c r="F3" i="9" s="1"/>
  <c r="E3" i="9" l="1"/>
</calcChain>
</file>

<file path=xl/sharedStrings.xml><?xml version="1.0" encoding="utf-8"?>
<sst xmlns="http://schemas.openxmlformats.org/spreadsheetml/2006/main" count="4733" uniqueCount="3656">
  <si>
    <t>Obveznik:</t>
  </si>
  <si>
    <t>30857 - GRAD MALI LOŠINJ</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</si>
  <si>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</si>
  <si>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</si>
  <si>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</si>
  <si>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</si>
  <si>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</si>
  <si>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</si>
  <si>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</si>
  <si>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</si>
  <si>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</si>
  <si>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</si>
  <si>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</si>
  <si>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</si>
  <si>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</si>
  <si>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</si>
  <si>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</si>
  <si>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</si>
  <si>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</si>
  <si>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</si>
  <si>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</si>
  <si>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</si>
  <si>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</si>
  <si>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</si>
  <si>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</si>
  <si>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</si>
  <si>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</si>
  <si>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</si>
  <si>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</si>
  <si>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</si>
  <si>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</si>
  <si>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</si>
  <si>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</si>
  <si>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</si>
  <si>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</si>
  <si>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</si>
  <si>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</si>
  <si>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</si>
  <si>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</si>
  <si>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</si>
  <si>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</si>
  <si>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</si>
  <si>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</si>
  <si>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</si>
  <si>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</si>
  <si>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</si>
  <si>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</si>
  <si>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</si>
  <si>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</si>
  <si>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</si>
  <si>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</si>
  <si>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</si>
  <si>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</si>
  <si>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</si>
  <si>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</si>
  <si>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</si>
  <si>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</si>
  <si>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</si>
  <si>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</si>
  <si>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</si>
  <si>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</si>
  <si>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</si>
  <si>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</si>
  <si>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</si>
  <si>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</si>
  <si>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</si>
  <si>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</si>
  <si>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</si>
  <si>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</si>
  <si>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</si>
  <si>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</si>
  <si>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</si>
  <si>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</si>
  <si>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</si>
  <si>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</si>
  <si>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</si>
  <si>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</si>
  <si>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</si>
  <si>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</si>
  <si>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</si>
  <si>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</si>
  <si>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</si>
  <si>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</si>
  <si>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</si>
  <si>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</si>
  <si>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</si>
  <si>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</si>
  <si>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</si>
  <si>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</si>
  <si>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</si>
  <si>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</si>
  <si>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</si>
  <si>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</si>
  <si>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</si>
  <si>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</si>
  <si>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</si>
  <si>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</si>
  <si>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</si>
  <si>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</si>
  <si>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</si>
  <si>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</si>
  <si>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</si>
  <si>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</si>
  <si>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</si>
  <si>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</si>
  <si>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</si>
  <si>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</si>
  <si>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</si>
  <si>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</si>
  <si>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</si>
  <si>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</si>
  <si>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</si>
  <si>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</si>
  <si>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</si>
  <si>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</si>
  <si>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</si>
  <si>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</si>
  <si>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</si>
  <si>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</si>
  <si>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</si>
  <si>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</si>
  <si>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</si>
  <si>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</si>
  <si>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</si>
  <si>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</si>
  <si>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</si>
  <si>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</si>
  <si>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</si>
  <si>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</si>
  <si>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</si>
  <si>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</si>
  <si>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</si>
  <si>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</si>
  <si>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</si>
  <si>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</si>
  <si>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</si>
  <si>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</si>
  <si>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</si>
  <si>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</si>
  <si>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</si>
  <si>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</si>
  <si>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</si>
  <si>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</si>
  <si>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</si>
  <si>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</si>
  <si>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</si>
  <si>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</si>
  <si>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</si>
  <si>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</si>
  <si>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</si>
  <si>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</si>
  <si>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</si>
  <si>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</si>
  <si>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</si>
  <si>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</si>
  <si>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</si>
  <si>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</si>
  <si>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</si>
  <si>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</si>
  <si>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</si>
  <si>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</si>
  <si>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</si>
  <si>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</si>
  <si>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</si>
  <si>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</si>
  <si>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</si>
  <si>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</si>
  <si>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</si>
  <si>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</si>
  <si>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</si>
  <si>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</si>
  <si>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</si>
  <si>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</si>
  <si>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</si>
  <si>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</si>
  <si>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</si>
  <si>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</si>
  <si>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</si>
  <si>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</si>
  <si>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</si>
  <si>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</si>
  <si>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</si>
  <si>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</si>
  <si>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</si>
  <si>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</si>
  <si>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</si>
  <si>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</si>
  <si>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</si>
  <si>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</si>
  <si>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</si>
  <si>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</si>
  <si>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</si>
  <si>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</si>
  <si>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</si>
  <si>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</si>
  <si>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</si>
  <si>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</si>
  <si>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</si>
  <si>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</si>
  <si>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</si>
  <si>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</si>
  <si>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</si>
  <si>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</si>
  <si>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</si>
  <si>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</si>
  <si>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</si>
  <si>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</si>
  <si>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</si>
  <si>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</si>
  <si>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</si>
  <si>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</si>
  <si>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</si>
  <si>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</si>
  <si>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</si>
  <si>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</si>
  <si>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</si>
  <si>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</si>
  <si>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</si>
  <si>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</si>
  <si>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</si>
  <si>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</si>
  <si>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</si>
  <si>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</si>
  <si>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</si>
  <si>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</si>
  <si>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</si>
  <si>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</si>
  <si>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</si>
  <si>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</si>
  <si>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</si>
  <si>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</si>
  <si>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</si>
  <si>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</si>
  <si>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</si>
  <si>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</si>
  <si>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</si>
  <si>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</si>
  <si>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</si>
  <si>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</si>
  <si>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</si>
  <si>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</si>
  <si>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</si>
  <si>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</si>
  <si>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</si>
  <si>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</si>
  <si>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</si>
  <si>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</si>
  <si>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</si>
  <si>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</si>
  <si>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</si>
  <si>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</si>
  <si>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</si>
  <si>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</si>
  <si>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</si>
  <si>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</si>
  <si>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</si>
  <si>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</si>
  <si>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</si>
  <si>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</si>
  <si>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</si>
  <si>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</si>
  <si>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</si>
  <si>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</si>
  <si>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</si>
  <si>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</si>
  <si>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</si>
  <si>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</si>
  <si>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</si>
  <si>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</si>
  <si>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</si>
  <si>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</si>
  <si>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</si>
  <si>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</si>
  <si>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</si>
  <si>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</si>
  <si>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</si>
  <si>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</si>
  <si>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</si>
  <si>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</si>
  <si>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</si>
  <si>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</si>
  <si>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</si>
  <si>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</si>
  <si>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</si>
  <si>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</si>
  <si>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</si>
  <si>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</si>
  <si>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</si>
  <si>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</si>
  <si>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</si>
  <si>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</si>
  <si>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</si>
  <si>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</si>
  <si>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</si>
  <si>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</si>
  <si>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</si>
  <si>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</si>
  <si>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</si>
  <si>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</si>
  <si>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</si>
  <si>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</si>
  <si>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</si>
  <si>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</si>
  <si>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</si>
  <si>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</si>
  <si>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</si>
  <si>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</si>
  <si>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</si>
  <si>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</si>
  <si>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</si>
  <si>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</si>
  <si>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</si>
  <si>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</si>
  <si>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</si>
  <si>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</si>
  <si>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</si>
  <si>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</si>
  <si>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</si>
  <si>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</si>
  <si>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</si>
  <si>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</si>
  <si>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</si>
  <si>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</si>
  <si>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</si>
  <si>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</si>
  <si>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</si>
  <si>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</si>
  <si>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</si>
  <si>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</si>
  <si>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</si>
  <si>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</si>
  <si>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</si>
  <si>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</si>
  <si>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</si>
  <si>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</si>
  <si>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</si>
  <si>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</si>
  <si>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</si>
  <si>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</si>
  <si>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</si>
  <si>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</si>
  <si>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</si>
  <si>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</si>
  <si>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</si>
  <si>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</si>
  <si>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</si>
  <si>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</si>
  <si>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</si>
  <si>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</si>
  <si>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</si>
  <si>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</si>
  <si>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</si>
  <si>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</si>
  <si>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</si>
  <si>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</si>
  <si>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</si>
  <si>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</si>
  <si>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</si>
  <si>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</si>
  <si>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</si>
  <si>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</si>
  <si>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</si>
  <si>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</si>
  <si>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</si>
  <si>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</si>
  <si>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</si>
  <si>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</si>
  <si>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</si>
  <si>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</si>
  <si>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</si>
  <si>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</si>
  <si>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</si>
  <si>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</si>
  <si>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</si>
  <si>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</si>
  <si>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</si>
  <si>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</si>
  <si>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</si>
  <si>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</si>
  <si>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</si>
  <si>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</si>
  <si>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</si>
  <si>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</si>
  <si>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</si>
  <si>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</si>
  <si>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</si>
  <si>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</si>
  <si>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</si>
  <si>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</si>
  <si>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</si>
  <si>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</si>
  <si>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</si>
  <si>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</si>
  <si>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</si>
  <si>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</si>
  <si>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</si>
  <si>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</si>
  <si>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</si>
  <si>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</si>
  <si>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</si>
  <si>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</si>
  <si>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</si>
  <si>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</si>
  <si>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</si>
  <si>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</si>
  <si>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</si>
  <si>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</si>
  <si>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</si>
  <si>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</si>
  <si>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</si>
  <si>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</si>
  <si>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</si>
  <si>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</si>
  <si>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</si>
  <si>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</si>
  <si>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</si>
  <si>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</si>
  <si>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</si>
  <si>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</si>
  <si>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</si>
  <si>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</si>
  <si>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</si>
  <si>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</si>
  <si>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</si>
  <si>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</si>
  <si>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</si>
  <si>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</si>
  <si>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</si>
  <si>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</si>
  <si>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</si>
  <si>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</si>
  <si>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</si>
  <si>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</si>
  <si>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</si>
  <si>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</si>
  <si>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</si>
  <si>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</si>
  <si>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</si>
  <si>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</si>
  <si>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</si>
  <si>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</si>
  <si>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</si>
  <si>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</si>
  <si>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</si>
  <si>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</si>
  <si>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</si>
  <si>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</si>
  <si>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</si>
  <si>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</si>
  <si>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</si>
  <si>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</si>
  <si>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</si>
  <si>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</si>
  <si>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</si>
  <si>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</si>
  <si>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</si>
  <si>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</si>
  <si>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</si>
  <si>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</si>
  <si>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</si>
  <si>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</si>
  <si>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</si>
  <si>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</si>
  <si>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</si>
  <si>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</si>
  <si>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</si>
  <si>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</si>
  <si>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</si>
  <si>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</si>
  <si>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</si>
  <si>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</si>
  <si>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</si>
  <si>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</si>
  <si>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</si>
  <si>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</si>
  <si>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</si>
  <si>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</si>
  <si>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</si>
  <si>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</si>
  <si>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</si>
  <si>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</si>
  <si>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</si>
  <si>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</si>
  <si>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</si>
  <si>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</si>
  <si>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</si>
  <si>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</si>
  <si>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</si>
  <si>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</si>
  <si>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</si>
  <si>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</si>
  <si>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</si>
  <si>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</si>
  <si>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</si>
  <si>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</si>
  <si>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</si>
  <si>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</si>
  <si>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</si>
  <si>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</si>
  <si>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</si>
  <si>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</si>
  <si>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</si>
  <si>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</si>
  <si>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</si>
  <si>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</si>
  <si>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</si>
  <si>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</si>
  <si>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</si>
  <si>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</si>
  <si>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</si>
  <si>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</si>
  <si>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</si>
  <si>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</si>
  <si>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</si>
  <si>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</si>
  <si>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</si>
  <si>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</si>
  <si>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</si>
  <si>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</si>
  <si>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</si>
  <si>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</si>
  <si>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</si>
  <si>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</si>
  <si>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</si>
  <si>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</si>
  <si>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</si>
  <si>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</si>
  <si>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</si>
  <si>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</si>
  <si>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</si>
  <si>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</si>
  <si>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</si>
  <si>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</si>
  <si>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</si>
  <si>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</si>
  <si>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</si>
  <si>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</si>
  <si>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</si>
  <si>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</si>
  <si>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</si>
  <si>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</si>
  <si>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</si>
  <si>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</si>
  <si>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</si>
  <si>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</si>
  <si>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</si>
  <si>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</si>
  <si>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</si>
  <si>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</si>
  <si>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</si>
  <si>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</si>
  <si>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</si>
  <si>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</si>
  <si>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</si>
  <si>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</si>
  <si>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</si>
  <si>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</si>
  <si>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</si>
  <si>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</si>
  <si>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</si>
  <si>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</si>
  <si>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</si>
  <si>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</si>
  <si>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</si>
  <si>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</si>
  <si>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</si>
  <si>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</si>
  <si>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</si>
  <si>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</si>
  <si>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</si>
  <si>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</si>
  <si>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</si>
  <si>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</si>
  <si>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</si>
  <si>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</si>
  <si>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</si>
  <si>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</si>
  <si>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</si>
  <si>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</si>
  <si>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</si>
  <si>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</si>
  <si>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</si>
  <si>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</si>
  <si>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</si>
  <si>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</si>
  <si>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</si>
  <si>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</si>
  <si>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</si>
  <si>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</si>
  <si>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</si>
  <si>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</si>
  <si>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</si>
  <si>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</si>
  <si>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</si>
  <si>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</si>
  <si>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</si>
  <si>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</si>
  <si>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</si>
  <si>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</si>
  <si>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</si>
  <si>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</si>
  <si>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</si>
  <si>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</si>
  <si>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</si>
  <si>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</si>
  <si>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</si>
  <si>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</si>
  <si>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</si>
  <si>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</si>
  <si>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</si>
  <si>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</si>
  <si>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</si>
  <si>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</si>
  <si>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</si>
  <si>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</si>
  <si>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</si>
  <si>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</si>
  <si>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</si>
  <si>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</si>
  <si>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</si>
  <si>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</si>
  <si>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</si>
  <si>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</si>
  <si>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</si>
  <si>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</si>
  <si>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</si>
  <si>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</si>
  <si>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</si>
  <si>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</si>
  <si>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</si>
  <si>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</si>
  <si>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</si>
  <si>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</si>
  <si>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</si>
  <si>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</si>
  <si>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</si>
  <si>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</si>
  <si>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</si>
  <si>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</si>
  <si>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</si>
  <si>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</si>
  <si>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</si>
  <si>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</si>
  <si>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</si>
  <si>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</si>
  <si>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</si>
  <si>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</si>
  <si>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</si>
  <si>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</si>
  <si>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</si>
  <si>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</si>
  <si>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</si>
  <si>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</si>
  <si>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</si>
  <si>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</si>
  <si>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</si>
  <si>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</si>
  <si>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</si>
  <si>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</si>
  <si>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</si>
  <si>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</si>
  <si>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</si>
  <si>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</si>
  <si>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</si>
  <si>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</si>
  <si>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</si>
  <si>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</si>
  <si>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</si>
  <si>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</si>
  <si>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</si>
  <si>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</si>
  <si>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</si>
  <si>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</si>
  <si>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</si>
  <si>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</si>
  <si>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</si>
  <si>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</si>
  <si>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</si>
  <si>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</si>
  <si>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</si>
  <si>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</si>
  <si>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</si>
  <si>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</si>
  <si>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</si>
  <si>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</si>
  <si>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</si>
  <si>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</si>
  <si>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</si>
  <si>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</si>
  <si>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</si>
  <si>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</si>
  <si>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</si>
  <si>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</si>
  <si>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</si>
  <si>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</si>
  <si>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</si>
  <si>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</si>
  <si>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</si>
  <si>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</si>
  <si>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</si>
  <si>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</si>
  <si>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</si>
  <si>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</si>
  <si>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</si>
  <si>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</si>
  <si>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</si>
  <si>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</si>
  <si>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</si>
  <si>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</si>
  <si>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</si>
  <si>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</si>
  <si>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</si>
  <si>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</si>
  <si>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</si>
  <si>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</si>
  <si>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</si>
  <si>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</si>
  <si>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</si>
  <si>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</si>
  <si>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</si>
  <si>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</si>
  <si>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</si>
  <si>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</si>
  <si>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</si>
  <si>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</si>
  <si>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</si>
  <si>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</si>
  <si>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</si>
  <si>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</si>
  <si>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</si>
  <si>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</si>
  <si>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</si>
  <si>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</si>
  <si>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</si>
  <si>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</si>
  <si>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</si>
  <si>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</si>
  <si>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</si>
  <si>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</si>
  <si>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</si>
  <si>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</si>
  <si>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</si>
  <si>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</si>
  <si>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</si>
  <si>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</si>
  <si>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</si>
  <si>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</si>
  <si>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</si>
  <si>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</si>
  <si>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</si>
  <si>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</si>
  <si>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</si>
  <si>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</si>
  <si>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</si>
  <si>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</si>
  <si>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</si>
  <si>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</si>
  <si>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</si>
  <si>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</si>
  <si>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</si>
  <si>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</si>
  <si>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</si>
  <si>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</si>
  <si>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</si>
  <si>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</si>
  <si>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</si>
  <si>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</si>
  <si>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</si>
  <si>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</si>
  <si>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</si>
  <si>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</si>
  <si>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</si>
  <si>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</si>
  <si>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</si>
  <si>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</si>
  <si>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</si>
  <si>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</si>
  <si>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</si>
  <si>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</si>
  <si>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</si>
  <si>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</si>
  <si>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</si>
  <si>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</si>
  <si>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</si>
  <si>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</si>
  <si>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</si>
  <si>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</si>
  <si>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</si>
  <si>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</si>
  <si>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</si>
  <si>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</si>
  <si>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</si>
  <si>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</si>
  <si>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</si>
  <si>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</si>
  <si>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</si>
  <si>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</si>
  <si>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</si>
  <si>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</si>
  <si>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</si>
  <si>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</si>
  <si>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</si>
  <si>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</si>
  <si>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</si>
  <si>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</si>
  <si>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</si>
  <si>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</si>
  <si>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</si>
  <si>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</si>
  <si>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</si>
  <si>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</si>
  <si>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</si>
  <si>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</si>
  <si>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</si>
  <si>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</si>
  <si>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</si>
  <si>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</si>
  <si>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</si>
  <si>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</si>
  <si>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</si>
  <si>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</si>
  <si>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</si>
  <si>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</si>
  <si>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</si>
  <si>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</si>
  <si>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</si>
  <si>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</si>
  <si>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</si>
  <si>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</si>
  <si>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</si>
  <si>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</si>
  <si>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</si>
  <si>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</si>
  <si>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</si>
  <si>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</si>
  <si>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</si>
  <si>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</si>
  <si>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</si>
  <si>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</si>
  <si>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</si>
  <si>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</si>
  <si>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</si>
  <si>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</si>
  <si>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</si>
  <si>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</si>
  <si>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</si>
  <si>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</si>
  <si>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</si>
  <si>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</si>
  <si>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</si>
  <si>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</si>
  <si>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</si>
  <si>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</si>
  <si>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</si>
  <si>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</si>
  <si>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</si>
  <si>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</si>
  <si>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</si>
  <si>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</si>
  <si>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</si>
  <si>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</si>
  <si>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</si>
  <si>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</si>
  <si>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</si>
  <si>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</si>
  <si>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</si>
  <si>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</si>
  <si>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</si>
  <si>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</si>
  <si>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</si>
  <si>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</si>
  <si>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</si>
  <si>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</si>
  <si>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</si>
  <si>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</si>
  <si>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</si>
  <si>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</si>
  <si>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</si>
  <si>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</si>
  <si>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</si>
  <si>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</si>
  <si>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</si>
  <si>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</si>
  <si>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</si>
  <si>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</si>
  <si>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</si>
  <si>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</si>
  <si>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</si>
  <si>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</si>
  <si>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</si>
  <si>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</si>
  <si>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</si>
  <si>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</si>
  <si>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</si>
  <si>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</si>
  <si>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</si>
  <si>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</si>
  <si>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</si>
  <si>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</si>
  <si>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</si>
  <si>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</si>
  <si>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</si>
  <si>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</si>
  <si>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</si>
  <si>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</si>
  <si>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</si>
  <si>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</si>
  <si>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</si>
  <si>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</si>
  <si>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</si>
  <si>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</si>
  <si>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</si>
  <si>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</si>
  <si>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</si>
  <si>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</si>
  <si>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</si>
  <si>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</si>
  <si>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</si>
  <si>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</si>
  <si>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</si>
  <si>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</si>
  <si>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</si>
  <si>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</si>
  <si>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</si>
  <si>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</si>
  <si>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</si>
  <si>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</si>
  <si>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</si>
  <si>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</si>
  <si>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</si>
  <si>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</si>
  <si>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</si>
  <si>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</si>
  <si>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</si>
  <si>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</si>
  <si>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</si>
  <si>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</si>
  <si>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</si>
  <si>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</si>
  <si>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</si>
  <si>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</si>
  <si>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</si>
  <si>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</si>
  <si>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</si>
  <si>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</si>
  <si>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</si>
  <si>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</si>
  <si>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</si>
  <si>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</si>
  <si>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</si>
  <si>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</si>
  <si>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</si>
  <si>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</si>
  <si>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</si>
  <si>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</si>
  <si>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</si>
  <si>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</si>
  <si>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</si>
  <si>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</si>
  <si>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</si>
  <si>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</si>
  <si>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</si>
  <si>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</si>
  <si>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</si>
  <si>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</si>
  <si>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</si>
  <si>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</si>
  <si>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</si>
  <si>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</si>
  <si>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</si>
  <si>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</si>
  <si>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</si>
  <si>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</si>
  <si>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</si>
  <si>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</si>
  <si>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</si>
  <si>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</si>
  <si>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</si>
  <si>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</si>
  <si>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</si>
  <si>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</si>
  <si>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</si>
  <si>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</si>
  <si>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</si>
  <si>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</si>
  <si>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</si>
  <si>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</si>
  <si>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</si>
  <si>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</si>
  <si>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</si>
  <si>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</si>
  <si>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</si>
  <si>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</si>
  <si>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</si>
  <si>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</si>
  <si>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</si>
  <si>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</si>
  <si>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</si>
  <si>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</si>
  <si>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</si>
  <si>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</si>
  <si>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</si>
  <si>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</si>
  <si>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</si>
  <si>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</si>
  <si>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</si>
  <si>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</si>
  <si>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</si>
  <si>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</si>
  <si>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</si>
  <si>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</si>
  <si>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</si>
  <si>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</si>
  <si>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</si>
  <si>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</si>
  <si>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</si>
  <si>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</si>
  <si>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</si>
  <si>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</si>
  <si>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</si>
  <si>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</si>
  <si>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</si>
  <si>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</si>
  <si>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</si>
  <si>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</si>
  <si>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</si>
  <si>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</si>
  <si>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</si>
  <si>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</si>
  <si>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</si>
  <si>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</si>
  <si>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</si>
  <si>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</si>
  <si>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</si>
  <si>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</si>
  <si>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</si>
  <si>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</si>
  <si>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</si>
  <si>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</si>
  <si>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</si>
  <si>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</si>
  <si>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</si>
  <si>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</si>
  <si>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</si>
  <si>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</si>
  <si>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</si>
  <si>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</si>
  <si>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</si>
  <si>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</si>
  <si>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</si>
  <si>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</si>
  <si>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</si>
  <si>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</si>
  <si>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</si>
  <si>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</si>
  <si>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</si>
  <si>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</si>
  <si>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</si>
  <si>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</si>
  <si>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</si>
  <si>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</si>
  <si>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</si>
  <si>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</si>
  <si>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</si>
  <si>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</si>
  <si>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</si>
  <si>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</si>
  <si>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</si>
  <si>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</si>
  <si>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</si>
  <si>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</si>
  <si>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</si>
  <si>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</si>
  <si>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</si>
  <si>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</si>
  <si>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</si>
  <si>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</si>
  <si>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</si>
  <si>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</si>
  <si>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</si>
  <si>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</si>
  <si>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</si>
  <si>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</si>
  <si>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</si>
  <si>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</si>
  <si>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</si>
  <si>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</si>
  <si>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</si>
  <si>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</si>
  <si>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</si>
  <si>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</si>
  <si>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</si>
  <si>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</si>
  <si>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</si>
  <si>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</si>
  <si>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</si>
  <si>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</si>
  <si>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</si>
  <si>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</si>
  <si>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</si>
  <si>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</si>
  <si>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</si>
  <si>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</si>
  <si>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</si>
  <si>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</si>
  <si>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</si>
  <si>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</si>
  <si>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</si>
  <si>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</si>
  <si>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</si>
  <si>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</si>
  <si>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</si>
  <si>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</si>
  <si>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</si>
  <si>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</si>
  <si>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</si>
  <si>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</si>
  <si>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</si>
  <si>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</si>
  <si>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</si>
  <si>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</si>
  <si>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</si>
  <si>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</si>
  <si>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</si>
  <si>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</si>
  <si>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</si>
  <si>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</si>
  <si>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</si>
  <si>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</si>
  <si>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</si>
  <si>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</si>
  <si>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</si>
  <si>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</si>
  <si>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</si>
  <si>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</si>
  <si>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</si>
  <si>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</si>
  <si>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</si>
  <si>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</si>
  <si>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</si>
  <si>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</si>
  <si>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</si>
  <si>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</si>
  <si>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</si>
  <si>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</si>
  <si>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</si>
  <si>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</si>
  <si>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</si>
  <si>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</si>
  <si>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</si>
  <si>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</si>
  <si>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</si>
  <si>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</si>
  <si>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</si>
  <si>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</si>
  <si>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</si>
  <si>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</si>
  <si>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</si>
  <si>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</si>
  <si>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</si>
  <si>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</si>
  <si>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</si>
  <si>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</si>
  <si>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</si>
  <si>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</si>
  <si>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</si>
  <si>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</si>
  <si>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</si>
  <si>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</si>
  <si>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</si>
  <si>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</si>
  <si>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</si>
  <si>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</si>
  <si>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</si>
  <si>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</si>
  <si>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</si>
  <si>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</si>
  <si>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</si>
  <si>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</si>
  <si>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</si>
  <si>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</si>
  <si>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</si>
  <si>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</si>
  <si>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</si>
  <si>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</si>
  <si>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</si>
  <si>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</si>
  <si>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</si>
  <si>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</si>
  <si>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</si>
  <si>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</si>
  <si>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</si>
  <si>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</si>
  <si>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</si>
  <si>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</si>
  <si>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</si>
  <si>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</si>
  <si>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</si>
  <si>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</si>
  <si>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</si>
  <si>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</si>
  <si>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</si>
  <si>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</si>
  <si>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</si>
  <si>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</si>
  <si>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</si>
  <si>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</si>
  <si>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</si>
  <si>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</si>
  <si>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</si>
  <si>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</si>
  <si>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</si>
  <si>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</si>
  <si>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</si>
  <si>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</si>
  <si>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</si>
  <si>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</si>
  <si>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</si>
  <si>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</si>
  <si>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</si>
  <si>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</si>
  <si>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</si>
  <si>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</si>
  <si>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</si>
  <si>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</si>
  <si>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</si>
  <si>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</si>
  <si>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</si>
  <si>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</si>
  <si>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</si>
  <si>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</si>
  <si>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</si>
  <si>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</si>
  <si>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</si>
  <si>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</si>
  <si>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</si>
  <si>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</si>
  <si>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</si>
  <si>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</si>
  <si>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</si>
  <si>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</si>
  <si>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</si>
  <si>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</si>
  <si>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</si>
  <si>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</si>
  <si>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</si>
  <si>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</si>
  <si>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</si>
  <si>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</si>
  <si>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</si>
  <si>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</si>
  <si>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</si>
  <si>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</si>
  <si>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</si>
  <si>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</si>
  <si>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</si>
  <si>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</si>
  <si>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</si>
  <si>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</si>
  <si>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</si>
  <si>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</si>
  <si>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</si>
  <si>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</si>
  <si>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</si>
  <si>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</si>
  <si>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</si>
  <si>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</si>
  <si>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</si>
  <si>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</si>
  <si>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</si>
  <si>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</si>
  <si>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</si>
  <si>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</si>
  <si>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</si>
  <si>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</si>
  <si>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</si>
  <si>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</si>
  <si>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</si>
  <si>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</si>
  <si>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</si>
  <si>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</si>
  <si>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</si>
  <si>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</si>
  <si>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</si>
  <si>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</si>
  <si>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</si>
  <si>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</si>
  <si>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</si>
  <si>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</si>
  <si>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</si>
  <si>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</si>
  <si>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</si>
  <si>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</si>
  <si>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</si>
  <si>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</si>
  <si>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</si>
  <si>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</si>
  <si>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</si>
  <si>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</si>
  <si>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</si>
  <si>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</si>
  <si>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</si>
  <si>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</si>
  <si>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</si>
  <si>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</si>
  <si>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</si>
  <si>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</si>
  <si>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</si>
  <si>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</si>
  <si>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</si>
  <si>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</si>
  <si>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</si>
  <si>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</si>
  <si>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</si>
  <si>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</si>
  <si>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</si>
  <si>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</si>
  <si>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</si>
  <si>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</si>
  <si>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</si>
  <si>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</si>
  <si>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</si>
  <si>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</si>
  <si>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</si>
  <si>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</si>
  <si>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</si>
  <si>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</si>
  <si>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</si>
  <si>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</si>
  <si>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</si>
  <si>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</si>
  <si>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</si>
  <si>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</si>
  <si>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</si>
  <si>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</si>
  <si>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</si>
  <si>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</si>
  <si>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</si>
  <si>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</si>
  <si>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</si>
  <si>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</si>
  <si>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</si>
  <si>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</si>
  <si>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</si>
  <si>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</si>
  <si>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</si>
  <si>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</si>
  <si>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</si>
  <si>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</si>
  <si>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</si>
  <si>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</si>
  <si>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</si>
  <si>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</si>
  <si>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</si>
  <si>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</si>
  <si>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</si>
  <si>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</si>
  <si>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</si>
  <si>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</si>
  <si>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</si>
  <si>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</si>
  <si>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</si>
  <si>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</si>
  <si>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</si>
  <si>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</si>
  <si>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</si>
  <si>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</si>
  <si>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</si>
  <si>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</si>
  <si>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</si>
  <si>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</si>
  <si>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</si>
  <si>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</si>
  <si>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</si>
  <si>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</si>
  <si>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</si>
  <si>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</si>
  <si>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</si>
  <si>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</si>
  <si>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</si>
  <si>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</si>
  <si>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</si>
  <si>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</si>
  <si>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</si>
  <si>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</si>
  <si>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</si>
  <si>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</si>
  <si>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</si>
  <si>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</si>
  <si>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</si>
  <si>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</si>
  <si>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</si>
  <si>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</si>
  <si>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</si>
  <si>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</si>
  <si>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</si>
  <si>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</si>
  <si>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</si>
  <si>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</si>
  <si>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</si>
  <si>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</si>
  <si>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</si>
  <si>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</si>
  <si>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</si>
  <si>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</si>
  <si>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</si>
  <si>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</si>
  <si>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</si>
  <si>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</si>
  <si>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</si>
  <si>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</si>
  <si>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</si>
  <si>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</si>
  <si>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</si>
  <si>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</si>
  <si>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</si>
  <si>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</si>
  <si>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</si>
  <si>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</si>
  <si>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</si>
  <si>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</si>
  <si>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</si>
  <si>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</si>
  <si>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</si>
  <si>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</si>
  <si>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</si>
  <si>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</si>
  <si>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</si>
  <si>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</si>
  <si>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</si>
  <si>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</si>
  <si>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</si>
  <si>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</si>
  <si>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</si>
  <si>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</si>
  <si>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</si>
  <si>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</si>
  <si>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</si>
  <si>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</si>
  <si>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</si>
  <si>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</si>
  <si>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</si>
  <si>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</si>
  <si>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</si>
  <si>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</si>
  <si>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</si>
  <si>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</si>
  <si>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</si>
  <si>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</si>
  <si>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</si>
  <si>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</si>
  <si>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</si>
  <si>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</si>
  <si>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</si>
  <si>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</si>
  <si>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</si>
  <si>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</si>
  <si>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</si>
  <si>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</si>
  <si>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</si>
  <si>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</si>
  <si>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</si>
  <si>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</si>
  <si>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</si>
  <si>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</si>
  <si>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</si>
  <si>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</si>
  <si>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</si>
  <si>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</si>
  <si>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</si>
  <si>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</si>
  <si>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</si>
  <si>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</si>
  <si>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</si>
  <si>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</si>
  <si>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</si>
  <si>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</si>
  <si>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</si>
  <si>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</si>
  <si>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</si>
  <si>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</si>
  <si>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</si>
  <si>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</si>
  <si>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</si>
  <si>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</si>
  <si>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</si>
  <si>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</si>
  <si>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</si>
  <si>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</si>
  <si>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</si>
  <si>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</si>
  <si>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</si>
  <si>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</si>
  <si>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</si>
  <si>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</si>
  <si>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</si>
  <si>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</si>
  <si>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</si>
  <si>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</si>
  <si>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</si>
  <si>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</si>
  <si>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</si>
  <si>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</si>
  <si>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</si>
  <si>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</si>
  <si>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</si>
  <si>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</si>
  <si>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</si>
  <si>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</si>
  <si>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</si>
  <si>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</si>
  <si>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</si>
  <si>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</si>
  <si>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</si>
  <si>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</si>
  <si>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</si>
  <si>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</si>
  <si>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</si>
  <si>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</si>
  <si>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</si>
  <si>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</si>
  <si>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</si>
  <si>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</si>
  <si>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</si>
  <si>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</si>
  <si>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</si>
  <si>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</si>
  <si>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</si>
  <si>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</si>
  <si>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</si>
  <si>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</si>
  <si>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</si>
  <si>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</si>
  <si>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</si>
  <si>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</si>
  <si>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</si>
  <si>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</si>
  <si>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</si>
  <si>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</si>
  <si>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</si>
  <si>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</si>
  <si>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</si>
  <si>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</si>
  <si>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</si>
  <si>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</si>
  <si>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</si>
  <si>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</si>
  <si>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</si>
  <si>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</si>
  <si>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</si>
  <si>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</si>
  <si>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</si>
  <si>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</si>
  <si>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</si>
  <si>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</si>
  <si>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</si>
  <si>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</si>
  <si>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</si>
  <si>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</si>
  <si>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</si>
  <si>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</si>
  <si>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</si>
  <si>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</si>
  <si>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</si>
  <si>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</si>
  <si>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</si>
  <si>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</si>
  <si>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</si>
  <si>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</si>
  <si>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</si>
  <si>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</si>
  <si>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</si>
  <si>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</si>
  <si>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</si>
  <si>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</si>
  <si>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</si>
  <si>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</si>
  <si>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</si>
  <si>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</si>
  <si>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</si>
  <si>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</si>
  <si>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</si>
  <si>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</si>
  <si>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</si>
  <si>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</si>
  <si>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</si>
  <si>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</si>
  <si>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</si>
  <si>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</si>
  <si>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</si>
  <si>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</si>
  <si>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</si>
  <si>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</si>
  <si>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</si>
  <si>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</si>
  <si>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</si>
  <si>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</si>
  <si>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</si>
  <si>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</si>
  <si>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</si>
  <si>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</si>
  <si>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</si>
  <si>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</si>
  <si>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</si>
  <si>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</si>
  <si>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</si>
  <si>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</si>
  <si>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</si>
  <si>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</si>
  <si>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</si>
  <si>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</si>
  <si>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</si>
  <si>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</si>
  <si>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</si>
  <si>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</si>
  <si>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</si>
  <si>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</si>
  <si>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</si>
  <si>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</si>
  <si>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</si>
  <si>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</si>
  <si>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</si>
  <si>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</si>
  <si>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</si>
  <si>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</si>
  <si>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</si>
  <si>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</si>
  <si>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</si>
  <si>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</si>
  <si>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</si>
  <si>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</si>
  <si>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</si>
  <si>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</si>
  <si>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</si>
  <si>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</si>
  <si>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</si>
  <si>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</si>
  <si>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</si>
  <si>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</si>
  <si>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</si>
  <si>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</si>
  <si>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</si>
  <si>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</si>
  <si>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</si>
  <si>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</si>
  <si>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</si>
  <si>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</si>
  <si>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</si>
  <si>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</si>
  <si>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</si>
  <si>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</si>
  <si>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</si>
  <si>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</si>
  <si>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</si>
  <si>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</si>
  <si>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</si>
  <si>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</si>
  <si>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</si>
  <si>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</si>
  <si>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</si>
  <si>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</si>
  <si>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</si>
  <si>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</si>
  <si>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</si>
  <si>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</si>
  <si>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</si>
  <si>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</si>
  <si>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</si>
  <si>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</si>
  <si>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</si>
  <si>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</si>
  <si>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</si>
  <si>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</si>
  <si>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</si>
  <si>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</si>
  <si>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</si>
  <si>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</si>
  <si>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</si>
  <si>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</si>
  <si>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</si>
  <si>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</si>
  <si>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</si>
  <si>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</si>
  <si>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</si>
  <si>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</si>
  <si>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</si>
  <si>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</si>
  <si>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</si>
  <si>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</si>
  <si>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</si>
  <si>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</si>
  <si>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</si>
  <si>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</si>
  <si>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</si>
  <si>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</si>
  <si>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</si>
  <si>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</si>
  <si>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</si>
  <si>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</si>
  <si>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</si>
  <si>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</si>
  <si>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</si>
  <si>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</si>
  <si>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</si>
  <si>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</si>
  <si>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</si>
  <si>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</si>
  <si>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</si>
  <si>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</si>
  <si>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</si>
  <si>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</si>
  <si>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</si>
  <si>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</si>
  <si>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</si>
  <si>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</si>
  <si>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</si>
  <si>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</si>
  <si>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</si>
  <si>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</si>
  <si>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</si>
  <si>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</si>
  <si>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</si>
  <si>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</si>
  <si>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</si>
  <si>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</si>
  <si>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</si>
  <si>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</si>
  <si>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</si>
  <si>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</si>
  <si>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</si>
  <si>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</si>
  <si>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</si>
  <si>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</si>
  <si>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</si>
  <si>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</si>
  <si>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</si>
  <si>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</si>
  <si>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</si>
  <si>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</si>
  <si>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</si>
  <si>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</si>
  <si>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</si>
  <si>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</si>
  <si>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</si>
  <si>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</si>
  <si>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</si>
  <si>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</si>
  <si>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</si>
  <si>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</si>
  <si>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</si>
  <si>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</si>
  <si>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</si>
  <si>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</si>
  <si>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</si>
  <si>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</si>
  <si>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</si>
  <si>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</si>
  <si>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</si>
  <si>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</si>
  <si>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</si>
  <si>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</si>
  <si>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</si>
  <si>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</si>
  <si>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</si>
  <si>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</si>
  <si>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</si>
  <si>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</si>
  <si>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</si>
  <si>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</si>
  <si>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</si>
  <si>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</si>
  <si>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</si>
  <si>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</si>
  <si>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</si>
  <si>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</si>
  <si>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</si>
  <si>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</si>
  <si>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</si>
  <si>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</si>
  <si>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</si>
  <si>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</si>
  <si>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</si>
  <si>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</si>
  <si>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</si>
  <si>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</si>
  <si>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</si>
  <si>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</si>
  <si>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</si>
  <si>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</si>
  <si>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</si>
  <si>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</si>
  <si>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</si>
  <si>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</si>
  <si>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</si>
  <si>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</si>
  <si>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</si>
  <si>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</si>
  <si>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</si>
  <si>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</si>
  <si>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</si>
  <si>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</si>
  <si>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</si>
  <si>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</si>
  <si>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</si>
  <si>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</si>
  <si>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</si>
  <si>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</si>
  <si>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</si>
  <si>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</si>
  <si>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</si>
  <si>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</si>
  <si>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</si>
  <si>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</si>
  <si>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</si>
  <si>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</si>
  <si>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</si>
  <si>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</si>
  <si>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</si>
  <si>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</si>
  <si>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</si>
  <si>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</si>
  <si>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</si>
  <si>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</si>
  <si>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</si>
  <si>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</si>
  <si>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</si>
  <si>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</si>
  <si>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</si>
  <si>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</si>
  <si>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</si>
  <si>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</si>
  <si>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</si>
  <si>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</si>
  <si>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</si>
  <si>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</si>
  <si>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</si>
  <si>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</si>
  <si>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</si>
  <si>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</si>
  <si>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</si>
  <si>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</si>
  <si>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</si>
  <si>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</si>
  <si>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</si>
  <si>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</si>
  <si>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</si>
  <si>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</si>
  <si>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</si>
  <si>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</si>
  <si>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</si>
  <si>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</si>
  <si>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</si>
  <si>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</si>
  <si>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</si>
  <si>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</si>
  <si>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</si>
  <si>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</si>
  <si>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</si>
  <si>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</si>
  <si>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</si>
  <si>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</si>
  <si>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</si>
  <si>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</si>
  <si>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</si>
  <si>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</si>
  <si>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</si>
  <si>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</si>
  <si>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</si>
  <si>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</si>
  <si>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</si>
  <si>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</si>
  <si>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</si>
  <si>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</si>
  <si>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</si>
  <si>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</si>
  <si>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</si>
  <si>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</si>
  <si>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</si>
  <si>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</si>
  <si>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</si>
  <si>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</si>
  <si>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</si>
  <si>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</si>
  <si>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</si>
  <si>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</si>
  <si>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</si>
  <si>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</si>
  <si>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</si>
  <si>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</si>
  <si>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</si>
  <si>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</si>
  <si>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</si>
  <si>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</si>
  <si>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</si>
  <si>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</si>
  <si>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</si>
  <si>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</si>
  <si>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</si>
  <si>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</si>
  <si>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</si>
  <si>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</si>
  <si>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</si>
  <si>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</si>
  <si>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</si>
  <si>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</si>
  <si>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</si>
  <si>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</si>
  <si>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</si>
  <si>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</si>
  <si>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</si>
  <si>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</si>
  <si>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</si>
  <si>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</si>
  <si>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</si>
  <si>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</si>
  <si>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</si>
  <si>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</si>
  <si>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</si>
  <si>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</si>
  <si>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</si>
  <si>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</si>
  <si>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</si>
  <si>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</si>
  <si>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</si>
  <si>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</si>
  <si>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</si>
  <si>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</si>
  <si>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</si>
  <si>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</si>
  <si>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</si>
  <si>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</si>
  <si>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</si>
  <si>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</si>
  <si>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</si>
  <si>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</si>
  <si>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</si>
  <si>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</si>
  <si>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</si>
  <si>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</si>
  <si>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</si>
  <si>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</si>
  <si>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</si>
  <si>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</si>
  <si>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</si>
  <si>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</si>
  <si>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</si>
  <si>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</si>
  <si>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</si>
  <si>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</si>
  <si>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</si>
  <si>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</si>
  <si>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</si>
  <si>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</si>
  <si>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</si>
  <si>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</si>
  <si>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</si>
  <si>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</si>
  <si>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</si>
  <si>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</si>
  <si>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</si>
  <si>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</si>
  <si>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</si>
  <si>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</si>
  <si>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</si>
  <si>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</si>
  <si>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</si>
  <si>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</si>
  <si>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</si>
  <si>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</si>
  <si>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</si>
  <si>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</si>
  <si>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</si>
  <si>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</si>
  <si>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</si>
  <si>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</si>
  <si>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</si>
  <si>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</si>
  <si>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</si>
  <si>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</si>
  <si>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MALI LOŠINJ</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</si>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</sst>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17488267.5</v>
      </c>
      <c r="D2" s="7">
        <f>'PR-RAS'!E6</f>
        <v>16804734.84</v>
      </c>
      <c r="E2" s="7">
        <v>0</v>
      </c>
      <c r="F2" s="7">
        <v>0</v>
      </c>
      <c r="G2" s="8">
        <f t="shared" ref="G2:G274" si="0">(B2/1000)*(C2*1+D2*2)</f>
        <v>51097.737180000004</v>
      </c>
      <c r="H2" s="8">
        <f t="shared" ref="H2:H274" si="1">ABS(C2-ROUND(C2,0))+ABS(D2-ROUND(D2,0))</f>
        <v>0.66000000014901161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8864515.2400000002</v>
      </c>
      <c r="D3" s="2">
        <f>'PR-RAS'!E7</f>
        <v>9532651.3100000005</v>
      </c>
      <c r="E3" s="2">
        <v>0</v>
      </c>
      <c r="F3" s="2">
        <v>0</v>
      </c>
      <c r="G3" s="3">
        <f t="shared" si="0"/>
        <v>55859.635719999998</v>
      </c>
      <c r="H3" s="3">
        <f t="shared" si="1"/>
        <v>0.55000000074505806</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5323060.51</v>
      </c>
      <c r="D4" s="2">
        <f>'PR-RAS'!E8</f>
        <v>6722410.96</v>
      </c>
      <c r="E4" s="2">
        <v>0</v>
      </c>
      <c r="F4" s="2">
        <v>0</v>
      </c>
      <c r="G4" s="3">
        <f t="shared" si="0"/>
        <v>56303.647290000001</v>
      </c>
      <c r="H4" s="3">
        <f t="shared" si="1"/>
        <v>0.53000000026077032</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4296937.49</v>
      </c>
      <c r="D5" s="2">
        <f>'PR-RAS'!E9</f>
        <v>5018591.9000000004</v>
      </c>
      <c r="E5" s="2">
        <v>0</v>
      </c>
      <c r="F5" s="2">
        <v>0</v>
      </c>
      <c r="G5" s="3">
        <f t="shared" si="0"/>
        <v>57336.485160000004</v>
      </c>
      <c r="H5" s="3">
        <f t="shared" si="1"/>
        <v>0.58999999985098839</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397209.25</v>
      </c>
      <c r="D6" s="2">
        <f>'PR-RAS'!E10</f>
        <v>493734.63</v>
      </c>
      <c r="E6" s="2">
        <v>0</v>
      </c>
      <c r="F6" s="2">
        <v>0</v>
      </c>
      <c r="G6" s="3">
        <f t="shared" si="0"/>
        <v>6923.3925500000005</v>
      </c>
      <c r="H6" s="3">
        <f t="shared" si="1"/>
        <v>0.61999999999534339</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956083.34</v>
      </c>
      <c r="D7" s="2">
        <f>'PR-RAS'!E11</f>
        <v>1210084.43</v>
      </c>
      <c r="E7" s="2">
        <v>0</v>
      </c>
      <c r="F7" s="2">
        <v>0</v>
      </c>
      <c r="G7" s="3">
        <f t="shared" si="0"/>
        <v>20257.513199999998</v>
      </c>
      <c r="H7" s="3">
        <f t="shared" si="1"/>
        <v>0.76999999990221113</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327169.57</v>
      </c>
      <c r="D11" s="2">
        <f>'PR-RAS'!E15</f>
        <v>0</v>
      </c>
      <c r="E11" s="2">
        <v>0</v>
      </c>
      <c r="F11" s="2">
        <v>0</v>
      </c>
      <c r="G11" s="3">
        <f t="shared" si="0"/>
        <v>3271.6957000000002</v>
      </c>
      <c r="H11" s="3">
        <f t="shared" si="1"/>
        <v>0.42999999999301508</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3229627.7699999996</v>
      </c>
      <c r="D19" s="2">
        <f>'PR-RAS'!E23</f>
        <v>2480831.25</v>
      </c>
      <c r="E19" s="2">
        <v>0</v>
      </c>
      <c r="F19" s="2">
        <v>0</v>
      </c>
      <c r="G19" s="3">
        <f t="shared" si="0"/>
        <v>147443.22485999999</v>
      </c>
      <c r="H19" s="3">
        <f t="shared" si="1"/>
        <v>0.48000000044703484</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1275661.1299999999</v>
      </c>
      <c r="D20" s="2">
        <f>'PR-RAS'!E24</f>
        <v>1183599.78</v>
      </c>
      <c r="E20" s="2">
        <v>0</v>
      </c>
      <c r="F20" s="2">
        <v>0</v>
      </c>
      <c r="G20" s="3">
        <f t="shared" si="0"/>
        <v>69214.353109999996</v>
      </c>
      <c r="H20" s="3">
        <f t="shared" si="1"/>
        <v>0.34999999986030161</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1953966.64</v>
      </c>
      <c r="D23" s="2">
        <f>'PR-RAS'!E27</f>
        <v>1297231.47</v>
      </c>
      <c r="E23" s="2">
        <v>0</v>
      </c>
      <c r="F23" s="2">
        <v>0</v>
      </c>
      <c r="G23" s="3">
        <f t="shared" si="0"/>
        <v>100065.45075999999</v>
      </c>
      <c r="H23" s="3">
        <f t="shared" si="1"/>
        <v>0.83000000007450581</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311826.96000000002</v>
      </c>
      <c r="D25" s="2">
        <f>'PR-RAS'!E29</f>
        <v>329409.09999999998</v>
      </c>
      <c r="E25" s="2">
        <v>0</v>
      </c>
      <c r="F25" s="2">
        <v>0</v>
      </c>
      <c r="G25" s="3">
        <f t="shared" si="0"/>
        <v>23295.483839999997</v>
      </c>
      <c r="H25" s="3">
        <f t="shared" si="1"/>
        <v>0.13999999995576218</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310951.82</v>
      </c>
      <c r="D27" s="2">
        <f>'PR-RAS'!E31</f>
        <v>329409.09999999998</v>
      </c>
      <c r="E27" s="2">
        <v>0</v>
      </c>
      <c r="F27" s="2">
        <v>0</v>
      </c>
      <c r="G27" s="3">
        <f t="shared" si="0"/>
        <v>25214.020519999998</v>
      </c>
      <c r="H27" s="3">
        <f t="shared" si="1"/>
        <v>0.27999999996973202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875.14</v>
      </c>
      <c r="D29" s="2">
        <f>'PR-RAS'!E33</f>
        <v>0</v>
      </c>
      <c r="E29" s="2">
        <v>0</v>
      </c>
      <c r="F29" s="2">
        <v>0</v>
      </c>
      <c r="G29" s="3">
        <f t="shared" si="0"/>
        <v>24.503920000000001</v>
      </c>
      <c r="H29" s="3">
        <f t="shared" si="1"/>
        <v>0.13999999999998636</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1503490.67</v>
      </c>
      <c r="D45" s="2">
        <f>'PR-RAS'!E49</f>
        <v>1652983.66</v>
      </c>
      <c r="E45" s="2">
        <v>0</v>
      </c>
      <c r="F45" s="2">
        <v>0</v>
      </c>
      <c r="G45" s="3">
        <f t="shared" si="0"/>
        <v>211616.15156</v>
      </c>
      <c r="H45" s="3">
        <f t="shared" si="1"/>
        <v>0.67000000015832484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841545.7</v>
      </c>
      <c r="D54" s="2">
        <f>'PR-RAS'!E58</f>
        <v>919858.09</v>
      </c>
      <c r="E54" s="2">
        <v>0</v>
      </c>
      <c r="F54" s="2">
        <v>0</v>
      </c>
      <c r="G54" s="3">
        <f t="shared" si="0"/>
        <v>142106.87964</v>
      </c>
      <c r="H54" s="3">
        <f t="shared" si="1"/>
        <v>0.39000000001396984</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15614.48</v>
      </c>
      <c r="D55" s="2">
        <f>'PR-RAS'!E59</f>
        <v>150888</v>
      </c>
      <c r="E55" s="2">
        <v>0</v>
      </c>
      <c r="F55" s="2">
        <v>0</v>
      </c>
      <c r="G55" s="3">
        <f t="shared" si="0"/>
        <v>17139.085919999998</v>
      </c>
      <c r="H55" s="3">
        <f t="shared" si="1"/>
        <v>0.47999999999956344</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825931.22</v>
      </c>
      <c r="D56" s="2">
        <f>'PR-RAS'!E60</f>
        <v>768970.09</v>
      </c>
      <c r="E56" s="2">
        <v>0</v>
      </c>
      <c r="F56" s="2">
        <v>0</v>
      </c>
      <c r="G56" s="3">
        <f t="shared" si="0"/>
        <v>130012.927</v>
      </c>
      <c r="H56" s="3">
        <f t="shared" si="1"/>
        <v>0.30999999993946403</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356831.52</v>
      </c>
      <c r="D60" s="2">
        <f>'PR-RAS'!E64</f>
        <v>363500</v>
      </c>
      <c r="E60" s="2">
        <v>0</v>
      </c>
      <c r="F60" s="2">
        <v>0</v>
      </c>
      <c r="G60" s="3">
        <f t="shared" si="0"/>
        <v>63946.059679999998</v>
      </c>
      <c r="H60" s="3">
        <f t="shared" si="1"/>
        <v>0.47999999998137355</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356831.52</v>
      </c>
      <c r="D61" s="2">
        <f>'PR-RAS'!E65</f>
        <v>363500</v>
      </c>
      <c r="E61" s="2">
        <v>0</v>
      </c>
      <c r="F61" s="2">
        <v>0</v>
      </c>
      <c r="G61" s="3">
        <f t="shared" si="0"/>
        <v>65029.891199999998</v>
      </c>
      <c r="H61" s="3">
        <f t="shared" si="1"/>
        <v>0.47999999998137355</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305113.45</v>
      </c>
      <c r="D64" s="2">
        <f>'PR-RAS'!E68</f>
        <v>369625.57</v>
      </c>
      <c r="E64" s="2">
        <v>0</v>
      </c>
      <c r="F64" s="2">
        <v>0</v>
      </c>
      <c r="G64" s="3">
        <f t="shared" si="0"/>
        <v>65794.969170000011</v>
      </c>
      <c r="H64" s="3">
        <f t="shared" si="1"/>
        <v>0.88000000000465661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283713.45</v>
      </c>
      <c r="D65" s="2">
        <f>'PR-RAS'!E69</f>
        <v>344625.57</v>
      </c>
      <c r="E65" s="2">
        <v>0</v>
      </c>
      <c r="F65" s="2">
        <v>0</v>
      </c>
      <c r="G65" s="3">
        <f t="shared" si="0"/>
        <v>62269.73376000001</v>
      </c>
      <c r="H65" s="3">
        <f t="shared" si="1"/>
        <v>0.88000000000465661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21400</v>
      </c>
      <c r="D66" s="2">
        <f>'PR-RAS'!E70</f>
        <v>25000</v>
      </c>
      <c r="E66" s="2">
        <v>0</v>
      </c>
      <c r="F66" s="2">
        <v>0</v>
      </c>
      <c r="G66" s="3">
        <f t="shared" si="0"/>
        <v>4641</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2048076.2800000003</v>
      </c>
      <c r="D78" s="2">
        <f>'PR-RAS'!E82</f>
        <v>1768391.95</v>
      </c>
      <c r="E78" s="2">
        <v>0</v>
      </c>
      <c r="F78" s="2">
        <v>0</v>
      </c>
      <c r="G78" s="3">
        <f t="shared" si="0"/>
        <v>430034.23385999998</v>
      </c>
      <c r="H78" s="3">
        <f t="shared" si="1"/>
        <v>0.33000000030733645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125202.6</v>
      </c>
      <c r="D79" s="2">
        <f>'PR-RAS'!E83</f>
        <v>0</v>
      </c>
      <c r="E79" s="2">
        <v>0</v>
      </c>
      <c r="F79" s="2">
        <v>0</v>
      </c>
      <c r="G79" s="3">
        <f t="shared" si="0"/>
        <v>9765.8028000000013</v>
      </c>
      <c r="H79" s="3">
        <f t="shared" si="1"/>
        <v>0.39999999999417923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2.56</v>
      </c>
      <c r="D81" s="2">
        <f>'PR-RAS'!E85</f>
        <v>0</v>
      </c>
      <c r="E81" s="2">
        <v>0</v>
      </c>
      <c r="F81" s="2">
        <v>0</v>
      </c>
      <c r="G81" s="3">
        <f t="shared" si="0"/>
        <v>0.20480000000000001</v>
      </c>
      <c r="H81" s="3">
        <f t="shared" si="1"/>
        <v>0.43999999999999995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200.04</v>
      </c>
      <c r="D82" s="2">
        <f>'PR-RAS'!E86</f>
        <v>0</v>
      </c>
      <c r="E82" s="2">
        <v>0</v>
      </c>
      <c r="F82" s="2">
        <v>0</v>
      </c>
      <c r="G82" s="3">
        <f t="shared" si="0"/>
        <v>16.203240000000001</v>
      </c>
      <c r="H82" s="3">
        <f t="shared" si="1"/>
        <v>3.9999999999992042E-2</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125000</v>
      </c>
      <c r="D85" s="2">
        <f>'PR-RAS'!E89</f>
        <v>0</v>
      </c>
      <c r="E85" s="2">
        <v>0</v>
      </c>
      <c r="F85" s="2">
        <v>0</v>
      </c>
      <c r="G85" s="3">
        <f t="shared" si="0"/>
        <v>10500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1922873.6800000002</v>
      </c>
      <c r="D87" s="2">
        <f>'PR-RAS'!E91</f>
        <v>1768391.95</v>
      </c>
      <c r="E87" s="2">
        <v>0</v>
      </c>
      <c r="F87" s="2">
        <v>0</v>
      </c>
      <c r="G87" s="3">
        <f t="shared" si="0"/>
        <v>469530.55187999998</v>
      </c>
      <c r="H87" s="3">
        <f t="shared" si="1"/>
        <v>0.36999999987892807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284227.48</v>
      </c>
      <c r="D88" s="2">
        <f>'PR-RAS'!E92</f>
        <v>330210.71999999997</v>
      </c>
      <c r="E88" s="2">
        <v>0</v>
      </c>
      <c r="F88" s="2">
        <v>0</v>
      </c>
      <c r="G88" s="3">
        <f t="shared" si="0"/>
        <v>82184.45603999999</v>
      </c>
      <c r="H88" s="3">
        <f t="shared" si="1"/>
        <v>0.76000000000931323</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1581658.82</v>
      </c>
      <c r="D89" s="2">
        <f>'PR-RAS'!E93</f>
        <v>1360857.54</v>
      </c>
      <c r="E89" s="2">
        <v>0</v>
      </c>
      <c r="F89" s="2">
        <v>0</v>
      </c>
      <c r="G89" s="3">
        <f t="shared" si="0"/>
        <v>378696.9032</v>
      </c>
      <c r="H89" s="3">
        <f t="shared" si="1"/>
        <v>0.63999999989755452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52528.51</v>
      </c>
      <c r="D90" s="2">
        <f>'PR-RAS'!E94</f>
        <v>71515.98</v>
      </c>
      <c r="E90" s="2">
        <v>0</v>
      </c>
      <c r="F90" s="2">
        <v>0</v>
      </c>
      <c r="G90" s="3">
        <f t="shared" si="0"/>
        <v>17404.881829999998</v>
      </c>
      <c r="H90" s="3">
        <f t="shared" si="1"/>
        <v>0.51000000000203727</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4458.87</v>
      </c>
      <c r="D93" s="2">
        <f>'PR-RAS'!E97</f>
        <v>5807.71</v>
      </c>
      <c r="E93" s="2">
        <v>0</v>
      </c>
      <c r="F93" s="2">
        <v>0</v>
      </c>
      <c r="G93" s="3">
        <f t="shared" si="0"/>
        <v>1478.8346800000002</v>
      </c>
      <c r="H93" s="3">
        <f t="shared" si="1"/>
        <v>0.42000000000007276</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3537187.46</v>
      </c>
      <c r="D102" s="2">
        <f>'PR-RAS'!E106</f>
        <v>3394890.36</v>
      </c>
      <c r="E102" s="2">
        <v>0</v>
      </c>
      <c r="F102" s="2">
        <v>0</v>
      </c>
      <c r="G102" s="3">
        <f t="shared" si="0"/>
        <v>1043023.7861800001</v>
      </c>
      <c r="H102" s="3">
        <f t="shared" si="1"/>
        <v>0.81999999983236194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476175.19</v>
      </c>
      <c r="D103" s="2">
        <f>'PR-RAS'!E107</f>
        <v>515069.66000000003</v>
      </c>
      <c r="E103" s="2">
        <v>0</v>
      </c>
      <c r="F103" s="2">
        <v>0</v>
      </c>
      <c r="G103" s="3">
        <f t="shared" si="0"/>
        <v>153644.08001999999</v>
      </c>
      <c r="H103" s="3">
        <f t="shared" si="1"/>
        <v>0.52999999996973202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669.73</v>
      </c>
      <c r="D105" s="2">
        <f>'PR-RAS'!E109</f>
        <v>2804.94</v>
      </c>
      <c r="E105" s="2">
        <v>0</v>
      </c>
      <c r="F105" s="2">
        <v>0</v>
      </c>
      <c r="G105" s="3">
        <f t="shared" si="0"/>
        <v>653.07943999999998</v>
      </c>
      <c r="H105" s="3">
        <f t="shared" si="1"/>
        <v>0.32999999999992724</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589.53</v>
      </c>
      <c r="D106" s="2">
        <f>'PR-RAS'!E110</f>
        <v>453.46</v>
      </c>
      <c r="E106" s="2">
        <v>0</v>
      </c>
      <c r="F106" s="2">
        <v>0</v>
      </c>
      <c r="G106" s="3">
        <f t="shared" si="0"/>
        <v>157.12724999999998</v>
      </c>
      <c r="H106" s="3">
        <f t="shared" si="1"/>
        <v>0.93000000000000682</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474915.93</v>
      </c>
      <c r="D107" s="2">
        <f>'PR-RAS'!E111</f>
        <v>511811.26</v>
      </c>
      <c r="E107" s="2">
        <v>0</v>
      </c>
      <c r="F107" s="2">
        <v>0</v>
      </c>
      <c r="G107" s="3">
        <f t="shared" si="0"/>
        <v>158845.07569999999</v>
      </c>
      <c r="H107" s="3">
        <f t="shared" si="1"/>
        <v>0.33000000001629815</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431776.85</v>
      </c>
      <c r="D108" s="2">
        <f>'PR-RAS'!E112</f>
        <v>344665.26</v>
      </c>
      <c r="E108" s="2">
        <v>0</v>
      </c>
      <c r="F108" s="2">
        <v>0</v>
      </c>
      <c r="G108" s="3">
        <f t="shared" si="0"/>
        <v>119958.48859000001</v>
      </c>
      <c r="H108" s="3">
        <f t="shared" si="1"/>
        <v>0.41000000003259629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76304.86</v>
      </c>
      <c r="D110" s="2">
        <f>'PR-RAS'!E114</f>
        <v>70160.55</v>
      </c>
      <c r="E110" s="2">
        <v>0</v>
      </c>
      <c r="F110" s="2">
        <v>0</v>
      </c>
      <c r="G110" s="3">
        <f t="shared" si="0"/>
        <v>23612.229640000001</v>
      </c>
      <c r="H110" s="3">
        <f t="shared" si="1"/>
        <v>0.58999999999650754</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17.82</v>
      </c>
      <c r="D111" s="2">
        <f>'PR-RAS'!E115</f>
        <v>4.83</v>
      </c>
      <c r="E111" s="2">
        <v>0</v>
      </c>
      <c r="F111" s="2">
        <v>0</v>
      </c>
      <c r="G111" s="3">
        <f t="shared" si="0"/>
        <v>3.0228000000000002</v>
      </c>
      <c r="H111" s="3">
        <f t="shared" si="1"/>
        <v>0.34999999999999964</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355454.17</v>
      </c>
      <c r="D113" s="2">
        <f>'PR-RAS'!E117</f>
        <v>274499.88</v>
      </c>
      <c r="E113" s="2">
        <v>0</v>
      </c>
      <c r="F113" s="2">
        <v>0</v>
      </c>
      <c r="G113" s="3">
        <f t="shared" si="0"/>
        <v>101298.84015999999</v>
      </c>
      <c r="H113" s="3">
        <f t="shared" si="1"/>
        <v>0.28999999997904524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2629235.42</v>
      </c>
      <c r="D116" s="2">
        <f>'PR-RAS'!E120</f>
        <v>2535155.44</v>
      </c>
      <c r="E116" s="2">
        <v>0</v>
      </c>
      <c r="F116" s="2">
        <v>0</v>
      </c>
      <c r="G116" s="3">
        <f t="shared" si="0"/>
        <v>885447.82449999999</v>
      </c>
      <c r="H116" s="3">
        <f t="shared" si="1"/>
        <v>0.85999999986961484</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197236.85</v>
      </c>
      <c r="D117" s="2">
        <f>'PR-RAS'!E121</f>
        <v>214848.87</v>
      </c>
      <c r="E117" s="2">
        <v>0</v>
      </c>
      <c r="F117" s="2">
        <v>0</v>
      </c>
      <c r="G117" s="3">
        <f t="shared" si="0"/>
        <v>72724.41244</v>
      </c>
      <c r="H117" s="3">
        <f t="shared" si="1"/>
        <v>0.27999999999883585</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2431998.5699999998</v>
      </c>
      <c r="D118" s="2">
        <f>'PR-RAS'!E122</f>
        <v>2320306.5699999998</v>
      </c>
      <c r="E118" s="2">
        <v>0</v>
      </c>
      <c r="F118" s="2">
        <v>0</v>
      </c>
      <c r="G118" s="3">
        <f t="shared" si="0"/>
        <v>827495.5700699999</v>
      </c>
      <c r="H118" s="3">
        <f t="shared" si="1"/>
        <v>0.86000000033527613</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1509209.29</v>
      </c>
      <c r="D121" s="2">
        <f>'PR-RAS'!E125</f>
        <v>408395.91000000003</v>
      </c>
      <c r="E121" s="2">
        <v>0</v>
      </c>
      <c r="F121" s="2">
        <v>0</v>
      </c>
      <c r="G121" s="3">
        <f t="shared" si="0"/>
        <v>279120.13320000004</v>
      </c>
      <c r="H121" s="3">
        <f t="shared" si="1"/>
        <v>0.38000000000465661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292246.88</v>
      </c>
      <c r="D122" s="2">
        <f>'PR-RAS'!E126</f>
        <v>270584.7</v>
      </c>
      <c r="E122" s="2">
        <v>0</v>
      </c>
      <c r="F122" s="2">
        <v>0</v>
      </c>
      <c r="G122" s="3">
        <f t="shared" si="0"/>
        <v>100843.36988</v>
      </c>
      <c r="H122" s="3">
        <f t="shared" si="1"/>
        <v>0.41999999998370185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33907</v>
      </c>
      <c r="D123" s="2">
        <f>'PR-RAS'!E127</f>
        <v>31295</v>
      </c>
      <c r="E123" s="2">
        <v>0</v>
      </c>
      <c r="F123" s="2">
        <v>0</v>
      </c>
      <c r="G123" s="3">
        <f t="shared" si="0"/>
        <v>11772.634</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258339.88</v>
      </c>
      <c r="D124" s="2">
        <f>'PR-RAS'!E128</f>
        <v>239289.7</v>
      </c>
      <c r="E124" s="2">
        <v>0</v>
      </c>
      <c r="F124" s="2">
        <v>0</v>
      </c>
      <c r="G124" s="3">
        <f t="shared" si="0"/>
        <v>90641.07144</v>
      </c>
      <c r="H124" s="3">
        <f t="shared" si="1"/>
        <v>0.41999999998370185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1216962.4099999999</v>
      </c>
      <c r="D125" s="2">
        <f>'PR-RAS'!E129</f>
        <v>137811.21</v>
      </c>
      <c r="E125" s="2">
        <v>0</v>
      </c>
      <c r="F125" s="2">
        <v>0</v>
      </c>
      <c r="G125" s="3">
        <f t="shared" si="0"/>
        <v>185080.51891999997</v>
      </c>
      <c r="H125" s="3">
        <f t="shared" si="1"/>
        <v>0.6199999999080319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13140.18</v>
      </c>
      <c r="D126" s="2">
        <f>'PR-RAS'!E130</f>
        <v>19169.939999999999</v>
      </c>
      <c r="E126" s="2">
        <v>0</v>
      </c>
      <c r="F126" s="2">
        <v>0</v>
      </c>
      <c r="G126" s="3">
        <f t="shared" si="0"/>
        <v>6435.0074999999997</v>
      </c>
      <c r="H126" s="3">
        <f t="shared" si="1"/>
        <v>0.24000000000160071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1203822.23</v>
      </c>
      <c r="D127" s="2">
        <f>'PR-RAS'!E131</f>
        <v>118641.27</v>
      </c>
      <c r="E127" s="2">
        <v>0</v>
      </c>
      <c r="F127" s="2">
        <v>0</v>
      </c>
      <c r="G127" s="3">
        <f t="shared" si="0"/>
        <v>181579.20102000001</v>
      </c>
      <c r="H127" s="3">
        <f t="shared" si="1"/>
        <v>0.49999999998544808</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195.5</v>
      </c>
      <c r="E130" s="2">
        <v>0</v>
      </c>
      <c r="F130" s="2">
        <v>0</v>
      </c>
      <c r="G130" s="3">
        <f t="shared" si="0"/>
        <v>50.439</v>
      </c>
      <c r="H130" s="3">
        <f t="shared" si="1"/>
        <v>0.5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195.5</v>
      </c>
      <c r="E135" s="2">
        <v>0</v>
      </c>
      <c r="F135" s="2">
        <v>0</v>
      </c>
      <c r="G135" s="3">
        <f t="shared" si="0"/>
        <v>52.394000000000005</v>
      </c>
      <c r="H135" s="3">
        <f t="shared" si="1"/>
        <v>0.5</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25788.560000000001</v>
      </c>
      <c r="D136" s="2">
        <f>'PR-RAS'!E140</f>
        <v>47226.15</v>
      </c>
      <c r="E136" s="2">
        <v>0</v>
      </c>
      <c r="F136" s="2">
        <v>0</v>
      </c>
      <c r="G136" s="3">
        <f t="shared" si="0"/>
        <v>16232.516100000001</v>
      </c>
      <c r="H136" s="3">
        <f t="shared" si="1"/>
        <v>0.59000000000014552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25788.560000000001</v>
      </c>
      <c r="D137" s="2">
        <f>'PR-RAS'!E141</f>
        <v>47226.15</v>
      </c>
      <c r="E137" s="2">
        <v>0</v>
      </c>
      <c r="F137" s="2">
        <v>0</v>
      </c>
      <c r="G137" s="3">
        <f t="shared" si="0"/>
        <v>16352.756960000001</v>
      </c>
      <c r="H137" s="3">
        <f t="shared" si="1"/>
        <v>0.59000000000014552</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25788.560000000001</v>
      </c>
      <c r="D146" s="2">
        <f>'PR-RAS'!E150</f>
        <v>47226.15</v>
      </c>
      <c r="E146" s="2">
        <v>0</v>
      </c>
      <c r="F146" s="2">
        <v>0</v>
      </c>
      <c r="G146" s="3">
        <f t="shared" si="0"/>
        <v>17434.9247</v>
      </c>
      <c r="H146" s="3">
        <f t="shared" si="1"/>
        <v>0.59000000000014552</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11587925.9</v>
      </c>
      <c r="D148" s="2">
        <f>'PR-RAS'!E152</f>
        <v>14862830.620000001</v>
      </c>
      <c r="E148" s="2">
        <v>0</v>
      </c>
      <c r="F148" s="2">
        <v>0</v>
      </c>
      <c r="G148" s="3">
        <f t="shared" si="0"/>
        <v>6073097.3095800001</v>
      </c>
      <c r="H148" s="3">
        <f t="shared" si="1"/>
        <v>0.47999999858438969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4376840.8199999994</v>
      </c>
      <c r="D149" s="2">
        <f>'PR-RAS'!E153</f>
        <v>5194432.1099999994</v>
      </c>
      <c r="E149" s="2">
        <v>0</v>
      </c>
      <c r="F149" s="2">
        <v>0</v>
      </c>
      <c r="G149" s="3">
        <f t="shared" si="0"/>
        <v>2185324.3459199998</v>
      </c>
      <c r="H149" s="3">
        <f t="shared" si="1"/>
        <v>0.2900000000372529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3419818.8899999997</v>
      </c>
      <c r="D150" s="2">
        <f>'PR-RAS'!E154</f>
        <v>4106637.39</v>
      </c>
      <c r="E150" s="2">
        <v>0</v>
      </c>
      <c r="F150" s="2">
        <v>0</v>
      </c>
      <c r="G150" s="3">
        <f t="shared" si="0"/>
        <v>1733330.9568299998</v>
      </c>
      <c r="H150" s="3">
        <f t="shared" si="1"/>
        <v>0.50000000046566129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3330639.3</v>
      </c>
      <c r="D151" s="2">
        <f>'PR-RAS'!E155</f>
        <v>3994487.86</v>
      </c>
      <c r="E151" s="2">
        <v>0</v>
      </c>
      <c r="F151" s="2">
        <v>0</v>
      </c>
      <c r="G151" s="3">
        <f t="shared" si="0"/>
        <v>1697942.2529999998</v>
      </c>
      <c r="H151" s="3">
        <f t="shared" si="1"/>
        <v>0.43999999994412065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32016.78</v>
      </c>
      <c r="D153" s="2">
        <f>'PR-RAS'!E157</f>
        <v>48210.89</v>
      </c>
      <c r="E153" s="2">
        <v>0</v>
      </c>
      <c r="F153" s="2">
        <v>0</v>
      </c>
      <c r="G153" s="3">
        <f t="shared" si="0"/>
        <v>19522.661120000001</v>
      </c>
      <c r="H153" s="3">
        <f t="shared" si="1"/>
        <v>0.33000000000174623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57162.81</v>
      </c>
      <c r="D154" s="2">
        <f>'PR-RAS'!E158</f>
        <v>63938.64</v>
      </c>
      <c r="E154" s="2">
        <v>0</v>
      </c>
      <c r="F154" s="2">
        <v>0</v>
      </c>
      <c r="G154" s="3">
        <f t="shared" si="0"/>
        <v>28311.13377</v>
      </c>
      <c r="H154" s="3">
        <f t="shared" si="1"/>
        <v>0.55000000000291038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437427.17</v>
      </c>
      <c r="D155" s="2">
        <f>'PR-RAS'!E159</f>
        <v>450856.78</v>
      </c>
      <c r="E155" s="2">
        <v>0</v>
      </c>
      <c r="F155" s="2">
        <v>0</v>
      </c>
      <c r="G155" s="3">
        <f t="shared" si="0"/>
        <v>206227.67241999999</v>
      </c>
      <c r="H155" s="3">
        <f t="shared" si="1"/>
        <v>0.38999999995576218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519594.76</v>
      </c>
      <c r="D156" s="2">
        <f>'PR-RAS'!E160</f>
        <v>636937.93999999994</v>
      </c>
      <c r="E156" s="2">
        <v>0</v>
      </c>
      <c r="F156" s="2">
        <v>0</v>
      </c>
      <c r="G156" s="3">
        <f t="shared" si="0"/>
        <v>277987.94919999997</v>
      </c>
      <c r="H156" s="3">
        <f t="shared" si="1"/>
        <v>0.30000000004656613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519594.76</v>
      </c>
      <c r="D158" s="2">
        <f>'PR-RAS'!E162</f>
        <v>636937.93999999994</v>
      </c>
      <c r="E158" s="2">
        <v>0</v>
      </c>
      <c r="F158" s="2">
        <v>0</v>
      </c>
      <c r="G158" s="3">
        <f t="shared" si="0"/>
        <v>281574.89048</v>
      </c>
      <c r="H158" s="3">
        <f t="shared" si="1"/>
        <v>0.30000000004656613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5385414.9800000004</v>
      </c>
      <c r="D160" s="2">
        <f>'PR-RAS'!E164</f>
        <v>6836292.4500000011</v>
      </c>
      <c r="E160" s="2">
        <v>0</v>
      </c>
      <c r="F160" s="2">
        <v>0</v>
      </c>
      <c r="G160" s="3">
        <f t="shared" si="0"/>
        <v>3030221.9809200005</v>
      </c>
      <c r="H160" s="3">
        <f t="shared" si="1"/>
        <v>0.47000000067055225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139015.63</v>
      </c>
      <c r="D161" s="2">
        <f>'PR-RAS'!E165</f>
        <v>148918.96</v>
      </c>
      <c r="E161" s="2">
        <v>0</v>
      </c>
      <c r="F161" s="2">
        <v>0</v>
      </c>
      <c r="G161" s="3">
        <f t="shared" si="0"/>
        <v>69896.567999999999</v>
      </c>
      <c r="H161" s="3">
        <f t="shared" si="1"/>
        <v>0.41000000000349246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21556.32</v>
      </c>
      <c r="D162" s="2">
        <f>'PR-RAS'!E166</f>
        <v>35009.21</v>
      </c>
      <c r="E162" s="2">
        <v>0</v>
      </c>
      <c r="F162" s="2">
        <v>0</v>
      </c>
      <c r="G162" s="3">
        <f t="shared" si="0"/>
        <v>14743.53314</v>
      </c>
      <c r="H162" s="3">
        <f t="shared" si="1"/>
        <v>0.52999999999883585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102585.69</v>
      </c>
      <c r="D163" s="2">
        <f>'PR-RAS'!E167</f>
        <v>101159.51</v>
      </c>
      <c r="E163" s="2">
        <v>0</v>
      </c>
      <c r="F163" s="2">
        <v>0</v>
      </c>
      <c r="G163" s="3">
        <f t="shared" si="0"/>
        <v>49394.563019999994</v>
      </c>
      <c r="H163" s="3">
        <f t="shared" si="1"/>
        <v>0.80000000000291038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12655.82</v>
      </c>
      <c r="D164" s="2">
        <f>'PR-RAS'!E168</f>
        <v>11850.24</v>
      </c>
      <c r="E164" s="2">
        <v>0</v>
      </c>
      <c r="F164" s="2">
        <v>0</v>
      </c>
      <c r="G164" s="3">
        <f t="shared" si="0"/>
        <v>5926.0769000000009</v>
      </c>
      <c r="H164" s="3">
        <f t="shared" si="1"/>
        <v>0.42000000000007276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2217.8000000000002</v>
      </c>
      <c r="D165" s="2">
        <f>'PR-RAS'!E169</f>
        <v>900</v>
      </c>
      <c r="E165" s="2">
        <v>0</v>
      </c>
      <c r="F165" s="2">
        <v>0</v>
      </c>
      <c r="G165" s="3">
        <f t="shared" si="0"/>
        <v>658.91920000000005</v>
      </c>
      <c r="H165" s="3">
        <f t="shared" si="1"/>
        <v>0.1999999999998181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540238.94999999995</v>
      </c>
      <c r="D166" s="2">
        <f>'PR-RAS'!E170</f>
        <v>581285.28999999992</v>
      </c>
      <c r="E166" s="2">
        <v>0</v>
      </c>
      <c r="F166" s="2">
        <v>0</v>
      </c>
      <c r="G166" s="3">
        <f t="shared" si="0"/>
        <v>280963.57244999998</v>
      </c>
      <c r="H166" s="3">
        <f t="shared" si="1"/>
        <v>0.33999999996740371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86072.88</v>
      </c>
      <c r="D167" s="2">
        <f>'PR-RAS'!E171</f>
        <v>87351.87</v>
      </c>
      <c r="E167" s="2">
        <v>0</v>
      </c>
      <c r="F167" s="2">
        <v>0</v>
      </c>
      <c r="G167" s="3">
        <f t="shared" si="0"/>
        <v>43288.918920000004</v>
      </c>
      <c r="H167" s="3">
        <f t="shared" si="1"/>
        <v>0.25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142995.92000000001</v>
      </c>
      <c r="D168" s="2">
        <f>'PR-RAS'!E172</f>
        <v>156614.07</v>
      </c>
      <c r="E168" s="2">
        <v>0</v>
      </c>
      <c r="F168" s="2">
        <v>0</v>
      </c>
      <c r="G168" s="3">
        <f t="shared" si="0"/>
        <v>76189.418020000012</v>
      </c>
      <c r="H168" s="3">
        <f t="shared" si="1"/>
        <v>0.14999999999417923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271023.92</v>
      </c>
      <c r="D169" s="2">
        <f>'PR-RAS'!E173</f>
        <v>281767.34000000003</v>
      </c>
      <c r="E169" s="2">
        <v>0</v>
      </c>
      <c r="F169" s="2">
        <v>0</v>
      </c>
      <c r="G169" s="3">
        <f t="shared" si="0"/>
        <v>140205.84480000002</v>
      </c>
      <c r="H169" s="3">
        <f t="shared" si="1"/>
        <v>0.42000000004190952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18417.96</v>
      </c>
      <c r="D170" s="2">
        <f>'PR-RAS'!E174</f>
        <v>13718.45</v>
      </c>
      <c r="E170" s="2">
        <v>0</v>
      </c>
      <c r="F170" s="2">
        <v>0</v>
      </c>
      <c r="G170" s="3">
        <f t="shared" si="0"/>
        <v>7749.471340000001</v>
      </c>
      <c r="H170" s="3">
        <f t="shared" si="1"/>
        <v>0.49000000000160071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10104.27</v>
      </c>
      <c r="D171" s="2">
        <f>'PR-RAS'!E175</f>
        <v>14351.49</v>
      </c>
      <c r="E171" s="2">
        <v>0</v>
      </c>
      <c r="F171" s="2">
        <v>0</v>
      </c>
      <c r="G171" s="3">
        <f t="shared" si="0"/>
        <v>6597.2325000000001</v>
      </c>
      <c r="H171" s="3">
        <f t="shared" si="1"/>
        <v>0.76000000000021828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11624</v>
      </c>
      <c r="D173" s="2">
        <f>'PR-RAS'!E177</f>
        <v>27482.07</v>
      </c>
      <c r="E173" s="2">
        <v>0</v>
      </c>
      <c r="F173" s="2">
        <v>0</v>
      </c>
      <c r="G173" s="3">
        <f t="shared" si="0"/>
        <v>11453.16008</v>
      </c>
      <c r="H173" s="3">
        <f t="shared" si="1"/>
        <v>6.9999999999708962E-2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4217104.38</v>
      </c>
      <c r="D174" s="2">
        <f>'PR-RAS'!E178</f>
        <v>5219047.330000001</v>
      </c>
      <c r="E174" s="2">
        <v>0</v>
      </c>
      <c r="F174" s="2">
        <v>0</v>
      </c>
      <c r="G174" s="3">
        <f t="shared" si="0"/>
        <v>2535349.4339200002</v>
      </c>
      <c r="H174" s="3">
        <f t="shared" si="1"/>
        <v>0.71000000089406967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125544.43</v>
      </c>
      <c r="D175" s="2">
        <f>'PR-RAS'!E179</f>
        <v>131165.89000000001</v>
      </c>
      <c r="E175" s="2">
        <v>0</v>
      </c>
      <c r="F175" s="2">
        <v>0</v>
      </c>
      <c r="G175" s="3">
        <f t="shared" si="0"/>
        <v>67490.46054</v>
      </c>
      <c r="H175" s="3">
        <f t="shared" si="1"/>
        <v>0.53999999997904524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1115890.22</v>
      </c>
      <c r="D176" s="2">
        <f>'PR-RAS'!E180</f>
        <v>1392234.02</v>
      </c>
      <c r="E176" s="2">
        <v>0</v>
      </c>
      <c r="F176" s="2">
        <v>0</v>
      </c>
      <c r="G176" s="3">
        <f t="shared" si="0"/>
        <v>682562.69549999991</v>
      </c>
      <c r="H176" s="3">
        <f t="shared" si="1"/>
        <v>0.23999999999068677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73853.399999999994</v>
      </c>
      <c r="D177" s="2">
        <f>'PR-RAS'!E181</f>
        <v>108707.5</v>
      </c>
      <c r="E177" s="2">
        <v>0</v>
      </c>
      <c r="F177" s="2">
        <v>0</v>
      </c>
      <c r="G177" s="3">
        <f t="shared" si="0"/>
        <v>51263.238400000002</v>
      </c>
      <c r="H177" s="3">
        <f t="shared" si="1"/>
        <v>0.89999999999417923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1754263.06</v>
      </c>
      <c r="D178" s="2">
        <f>'PR-RAS'!E182</f>
        <v>2084119.48</v>
      </c>
      <c r="E178" s="2">
        <v>0</v>
      </c>
      <c r="F178" s="2">
        <v>0</v>
      </c>
      <c r="G178" s="3">
        <f t="shared" si="0"/>
        <v>1048282.8575399999</v>
      </c>
      <c r="H178" s="3">
        <f t="shared" si="1"/>
        <v>0.5400000000372529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27030.86</v>
      </c>
      <c r="D179" s="2">
        <f>'PR-RAS'!E183</f>
        <v>80547.34</v>
      </c>
      <c r="E179" s="2">
        <v>0</v>
      </c>
      <c r="F179" s="2">
        <v>0</v>
      </c>
      <c r="G179" s="3">
        <f t="shared" si="0"/>
        <v>33486.346119999995</v>
      </c>
      <c r="H179" s="3">
        <f t="shared" si="1"/>
        <v>0.47999999999592546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51017.13</v>
      </c>
      <c r="D180" s="2">
        <f>'PR-RAS'!E184</f>
        <v>53233.74</v>
      </c>
      <c r="E180" s="2">
        <v>0</v>
      </c>
      <c r="F180" s="2">
        <v>0</v>
      </c>
      <c r="G180" s="3">
        <f t="shared" si="0"/>
        <v>28189.745189999998</v>
      </c>
      <c r="H180" s="3">
        <f t="shared" si="1"/>
        <v>0.38999999999941792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690061.98</v>
      </c>
      <c r="D181" s="2">
        <f>'PR-RAS'!E185</f>
        <v>850412.09</v>
      </c>
      <c r="E181" s="2">
        <v>0</v>
      </c>
      <c r="F181" s="2">
        <v>0</v>
      </c>
      <c r="G181" s="3">
        <f t="shared" si="0"/>
        <v>430359.50880000001</v>
      </c>
      <c r="H181" s="3">
        <f t="shared" si="1"/>
        <v>0.10999999998603016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126974.15</v>
      </c>
      <c r="D182" s="2">
        <f>'PR-RAS'!E186</f>
        <v>165078.62</v>
      </c>
      <c r="E182" s="2">
        <v>0</v>
      </c>
      <c r="F182" s="2">
        <v>0</v>
      </c>
      <c r="G182" s="3">
        <f t="shared" si="0"/>
        <v>82740.781589999999</v>
      </c>
      <c r="H182" s="3">
        <f t="shared" si="1"/>
        <v>0.52999999999883585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252469.15</v>
      </c>
      <c r="D183" s="2">
        <f>'PR-RAS'!E187</f>
        <v>353548.65</v>
      </c>
      <c r="E183" s="2">
        <v>0</v>
      </c>
      <c r="F183" s="2">
        <v>0</v>
      </c>
      <c r="G183" s="3">
        <f t="shared" si="0"/>
        <v>174641.09390000001</v>
      </c>
      <c r="H183" s="3">
        <f t="shared" si="1"/>
        <v>0.49999999997089617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58700.95</v>
      </c>
      <c r="D184" s="2">
        <f>'PR-RAS'!E188</f>
        <v>124008.87</v>
      </c>
      <c r="E184" s="2">
        <v>0</v>
      </c>
      <c r="F184" s="2">
        <v>0</v>
      </c>
      <c r="G184" s="3">
        <f t="shared" si="0"/>
        <v>56129.520270000001</v>
      </c>
      <c r="H184" s="3">
        <f t="shared" si="1"/>
        <v>0.180000000007567</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430355.06999999995</v>
      </c>
      <c r="D190" s="2">
        <f>'PR-RAS'!E194</f>
        <v>763032.00000000012</v>
      </c>
      <c r="E190" s="2">
        <v>0</v>
      </c>
      <c r="F190" s="2">
        <v>0</v>
      </c>
      <c r="G190" s="3">
        <f t="shared" si="0"/>
        <v>369763.20423000003</v>
      </c>
      <c r="H190" s="3">
        <f t="shared" si="1"/>
        <v>7.000000006519258E-2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32758.53</v>
      </c>
      <c r="D191" s="2">
        <f>'PR-RAS'!E195</f>
        <v>87575.38</v>
      </c>
      <c r="E191" s="2">
        <v>0</v>
      </c>
      <c r="F191" s="2">
        <v>0</v>
      </c>
      <c r="G191" s="3">
        <f t="shared" si="0"/>
        <v>39502.765100000004</v>
      </c>
      <c r="H191" s="3">
        <f t="shared" si="1"/>
        <v>0.85000000000582077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90225.78</v>
      </c>
      <c r="D192" s="2">
        <f>'PR-RAS'!E196</f>
        <v>114716.83</v>
      </c>
      <c r="E192" s="2">
        <v>0</v>
      </c>
      <c r="F192" s="2">
        <v>0</v>
      </c>
      <c r="G192" s="3">
        <f t="shared" si="0"/>
        <v>61054.95304</v>
      </c>
      <c r="H192" s="3">
        <f t="shared" si="1"/>
        <v>0.38999999999941792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62809.88</v>
      </c>
      <c r="D193" s="2">
        <f>'PR-RAS'!E197</f>
        <v>83743.070000000007</v>
      </c>
      <c r="E193" s="2">
        <v>0</v>
      </c>
      <c r="F193" s="2">
        <v>0</v>
      </c>
      <c r="G193" s="3">
        <f t="shared" si="0"/>
        <v>44216.835840000007</v>
      </c>
      <c r="H193" s="3">
        <f t="shared" si="1"/>
        <v>0.19000000000960426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10130.459999999999</v>
      </c>
      <c r="D194" s="2">
        <f>'PR-RAS'!E198</f>
        <v>15046.56</v>
      </c>
      <c r="E194" s="2">
        <v>0</v>
      </c>
      <c r="F194" s="2">
        <v>0</v>
      </c>
      <c r="G194" s="3">
        <f t="shared" si="0"/>
        <v>7763.1509400000004</v>
      </c>
      <c r="H194" s="3">
        <f t="shared" si="1"/>
        <v>0.8999999999996362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10496.84</v>
      </c>
      <c r="D195" s="2">
        <f>'PR-RAS'!E199</f>
        <v>32425.95</v>
      </c>
      <c r="E195" s="2">
        <v>0</v>
      </c>
      <c r="F195" s="2">
        <v>0</v>
      </c>
      <c r="G195" s="3">
        <f t="shared" si="0"/>
        <v>14617.655560000001</v>
      </c>
      <c r="H195" s="3">
        <f t="shared" si="1"/>
        <v>0.20999999999912689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56075.73</v>
      </c>
      <c r="D196" s="2">
        <f>'PR-RAS'!E200</f>
        <v>195627.3</v>
      </c>
      <c r="E196" s="2">
        <v>0</v>
      </c>
      <c r="F196" s="2">
        <v>0</v>
      </c>
      <c r="G196" s="3">
        <f t="shared" si="0"/>
        <v>87229.414349999992</v>
      </c>
      <c r="H196" s="3">
        <f t="shared" si="1"/>
        <v>0.56999999998515705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167857.85</v>
      </c>
      <c r="D197" s="2">
        <f>'PR-RAS'!E201</f>
        <v>233896.91</v>
      </c>
      <c r="E197" s="2">
        <v>0</v>
      </c>
      <c r="F197" s="2">
        <v>0</v>
      </c>
      <c r="G197" s="3">
        <f t="shared" si="0"/>
        <v>124587.72732000002</v>
      </c>
      <c r="H197" s="3">
        <f t="shared" si="1"/>
        <v>0.23999999999068677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73651</v>
      </c>
      <c r="D198" s="2">
        <f>'PR-RAS'!E202</f>
        <v>98348.9</v>
      </c>
      <c r="E198" s="2">
        <v>0</v>
      </c>
      <c r="F198" s="2">
        <v>0</v>
      </c>
      <c r="G198" s="3">
        <f t="shared" si="0"/>
        <v>53258.713600000003</v>
      </c>
      <c r="H198" s="3">
        <f t="shared" si="1"/>
        <v>0.10000000000582077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24810.75</v>
      </c>
      <c r="D204" s="2">
        <f>'PR-RAS'!E208</f>
        <v>37698.199999999997</v>
      </c>
      <c r="E204" s="2">
        <v>0</v>
      </c>
      <c r="F204" s="2">
        <v>0</v>
      </c>
      <c r="G204" s="3">
        <f t="shared" si="0"/>
        <v>20342.051449999999</v>
      </c>
      <c r="H204" s="3">
        <f t="shared" si="1"/>
        <v>0.44999999999708962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4440.28</v>
      </c>
      <c r="D206" s="2">
        <f>'PR-RAS'!E210</f>
        <v>21559.71</v>
      </c>
      <c r="E206" s="2">
        <v>0</v>
      </c>
      <c r="F206" s="2">
        <v>0</v>
      </c>
      <c r="G206" s="3">
        <f t="shared" si="0"/>
        <v>9749.7384999999995</v>
      </c>
      <c r="H206" s="3">
        <f t="shared" si="1"/>
        <v>0.57000000000061846</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20370.47</v>
      </c>
      <c r="D207" s="2">
        <f>'PR-RAS'!E211</f>
        <v>16138.49</v>
      </c>
      <c r="E207" s="2">
        <v>0</v>
      </c>
      <c r="F207" s="2">
        <v>0</v>
      </c>
      <c r="G207" s="3">
        <f t="shared" si="0"/>
        <v>10845.374699999998</v>
      </c>
      <c r="H207" s="3">
        <f t="shared" si="1"/>
        <v>0.96000000000094587</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48840.25</v>
      </c>
      <c r="D212" s="2">
        <f>'PR-RAS'!E216</f>
        <v>60650.700000000004</v>
      </c>
      <c r="E212" s="2">
        <v>0</v>
      </c>
      <c r="F212" s="2">
        <v>0</v>
      </c>
      <c r="G212" s="3">
        <f t="shared" si="0"/>
        <v>35899.888150000006</v>
      </c>
      <c r="H212" s="3">
        <f t="shared" si="1"/>
        <v>0.54999999999563443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28980.85</v>
      </c>
      <c r="D213" s="2">
        <f>'PR-RAS'!E217</f>
        <v>39179.94</v>
      </c>
      <c r="E213" s="2">
        <v>0</v>
      </c>
      <c r="F213" s="2">
        <v>0</v>
      </c>
      <c r="G213" s="3">
        <f t="shared" si="0"/>
        <v>22756.234760000003</v>
      </c>
      <c r="H213" s="3">
        <f t="shared" si="1"/>
        <v>0.20999999999912689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244.42</v>
      </c>
      <c r="D215" s="2">
        <f>'PR-RAS'!E219</f>
        <v>118.3</v>
      </c>
      <c r="E215" s="2">
        <v>0</v>
      </c>
      <c r="F215" s="2">
        <v>0</v>
      </c>
      <c r="G215" s="3">
        <f t="shared" si="0"/>
        <v>102.93827999999999</v>
      </c>
      <c r="H215" s="3">
        <f t="shared" si="1"/>
        <v>0.71999999999998465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19614.98</v>
      </c>
      <c r="D216" s="2">
        <f>'PR-RAS'!E220</f>
        <v>21352.46</v>
      </c>
      <c r="E216" s="2">
        <v>0</v>
      </c>
      <c r="F216" s="2">
        <v>0</v>
      </c>
      <c r="G216" s="3">
        <f t="shared" si="0"/>
        <v>13398.778499999999</v>
      </c>
      <c r="H216" s="3">
        <f t="shared" si="1"/>
        <v>0.47999999999956344</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155410.33000000002</v>
      </c>
      <c r="D217" s="2">
        <f>'PR-RAS'!E221</f>
        <v>437013.68</v>
      </c>
      <c r="E217" s="2">
        <v>0</v>
      </c>
      <c r="F217" s="2">
        <v>0</v>
      </c>
      <c r="G217" s="3">
        <f t="shared" si="0"/>
        <v>222358.54103999998</v>
      </c>
      <c r="H217" s="3">
        <f t="shared" si="1"/>
        <v>0.65000000002328306</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155410.33000000002</v>
      </c>
      <c r="D221" s="2">
        <f>'PR-RAS'!E225</f>
        <v>437013.68</v>
      </c>
      <c r="E221" s="2">
        <v>0</v>
      </c>
      <c r="F221" s="2">
        <v>0</v>
      </c>
      <c r="G221" s="3">
        <f t="shared" si="0"/>
        <v>226476.29179999998</v>
      </c>
      <c r="H221" s="3">
        <f t="shared" si="1"/>
        <v>0.65000000002328306</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50408.17</v>
      </c>
      <c r="D223" s="2">
        <f>'PR-RAS'!E227</f>
        <v>45104.68</v>
      </c>
      <c r="E223" s="2">
        <v>0</v>
      </c>
      <c r="F223" s="2">
        <v>0</v>
      </c>
      <c r="G223" s="3">
        <f t="shared" si="0"/>
        <v>31217.091660000002</v>
      </c>
      <c r="H223" s="3">
        <f t="shared" si="1"/>
        <v>0.48999999999796273</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105002.16</v>
      </c>
      <c r="D224" s="2">
        <f>'PR-RAS'!E228</f>
        <v>391909</v>
      </c>
      <c r="E224" s="2">
        <v>0</v>
      </c>
      <c r="F224" s="2">
        <v>0</v>
      </c>
      <c r="G224" s="3">
        <f t="shared" si="0"/>
        <v>198206.89568000002</v>
      </c>
      <c r="H224" s="3">
        <f t="shared" si="1"/>
        <v>0.16000000000349246</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201255.81</v>
      </c>
      <c r="D226" s="2">
        <f>'PR-RAS'!E230</f>
        <v>230833.09</v>
      </c>
      <c r="E226" s="2">
        <v>0</v>
      </c>
      <c r="F226" s="2">
        <v>0</v>
      </c>
      <c r="G226" s="3">
        <f t="shared" si="0"/>
        <v>149157.44774999999</v>
      </c>
      <c r="H226" s="3">
        <f t="shared" si="1"/>
        <v>0.27999999999883585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1650</v>
      </c>
      <c r="D233" s="2">
        <f>'PR-RAS'!E237</f>
        <v>56775</v>
      </c>
      <c r="E233" s="2">
        <v>0</v>
      </c>
      <c r="F233" s="2">
        <v>0</v>
      </c>
      <c r="G233" s="3">
        <f t="shared" si="0"/>
        <v>26726.400000000001</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1650</v>
      </c>
      <c r="D234" s="2">
        <f>'PR-RAS'!E238</f>
        <v>1800</v>
      </c>
      <c r="E234" s="2">
        <v>0</v>
      </c>
      <c r="F234" s="2">
        <v>0</v>
      </c>
      <c r="G234" s="3">
        <f t="shared" si="0"/>
        <v>1223.25</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54975</v>
      </c>
      <c r="E235" s="2">
        <v>0</v>
      </c>
      <c r="F235" s="2">
        <v>0</v>
      </c>
      <c r="G235" s="3">
        <f t="shared" si="0"/>
        <v>25728.300000000003</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199605.81</v>
      </c>
      <c r="D242" s="2">
        <f>'PR-RAS'!E246</f>
        <v>174058.09</v>
      </c>
      <c r="E242" s="2">
        <v>0</v>
      </c>
      <c r="F242" s="2">
        <v>0</v>
      </c>
      <c r="G242" s="3">
        <f t="shared" si="0"/>
        <v>132000.99958999999</v>
      </c>
      <c r="H242" s="3">
        <f t="shared" si="1"/>
        <v>0.27999999999883585</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166304.54999999999</v>
      </c>
      <c r="D243" s="2">
        <f>'PR-RAS'!E247</f>
        <v>174058.09</v>
      </c>
      <c r="E243" s="2">
        <v>0</v>
      </c>
      <c r="F243" s="2">
        <v>0</v>
      </c>
      <c r="G243" s="3">
        <f t="shared" si="0"/>
        <v>124489.81666</v>
      </c>
      <c r="H243" s="3">
        <f t="shared" si="1"/>
        <v>0.54000000000814907</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33301.26</v>
      </c>
      <c r="D244" s="2">
        <f>'PR-RAS'!E248</f>
        <v>0</v>
      </c>
      <c r="E244" s="2">
        <v>0</v>
      </c>
      <c r="F244" s="2">
        <v>0</v>
      </c>
      <c r="G244" s="3">
        <f t="shared" si="0"/>
        <v>8092.2061800000001</v>
      </c>
      <c r="H244" s="3">
        <f t="shared" si="1"/>
        <v>0.26000000000203727</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470251.43</v>
      </c>
      <c r="D258" s="2">
        <f>'PR-RAS'!E262</f>
        <v>794001.57</v>
      </c>
      <c r="E258" s="2">
        <v>0</v>
      </c>
      <c r="F258" s="2">
        <v>0</v>
      </c>
      <c r="G258" s="3">
        <f t="shared" si="0"/>
        <v>528971.42449</v>
      </c>
      <c r="H258" s="3">
        <f t="shared" si="1"/>
        <v>0.86000000004423782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470251.43</v>
      </c>
      <c r="D265" s="2">
        <f>'PR-RAS'!E269</f>
        <v>794001.57</v>
      </c>
      <c r="E265" s="2">
        <v>0</v>
      </c>
      <c r="F265" s="2">
        <v>0</v>
      </c>
      <c r="G265" s="3">
        <f t="shared" si="0"/>
        <v>543379.20647999994</v>
      </c>
      <c r="H265" s="3">
        <f t="shared" si="1"/>
        <v>0.86000000004423782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470251.43</v>
      </c>
      <c r="D266" s="2">
        <f>'PR-RAS'!E270</f>
        <v>794001.57</v>
      </c>
      <c r="E266" s="2">
        <v>0</v>
      </c>
      <c r="F266" s="2">
        <v>0</v>
      </c>
      <c r="G266" s="3">
        <f t="shared" si="0"/>
        <v>545437.46104999993</v>
      </c>
      <c r="H266" s="3">
        <f t="shared" si="1"/>
        <v>0.86000000004423782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925101.53</v>
      </c>
      <c r="D269" s="2">
        <f>'PR-RAS'!E273</f>
        <v>1271908.82</v>
      </c>
      <c r="E269" s="2">
        <v>0</v>
      </c>
      <c r="F269" s="2">
        <v>0</v>
      </c>
      <c r="G269" s="3">
        <f t="shared" si="0"/>
        <v>929670.33756000001</v>
      </c>
      <c r="H269" s="3">
        <f t="shared" si="1"/>
        <v>0.64999999990686774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753647.91</v>
      </c>
      <c r="D270" s="2">
        <f>'PR-RAS'!E274</f>
        <v>1027000.05</v>
      </c>
      <c r="E270" s="2">
        <v>0</v>
      </c>
      <c r="F270" s="2">
        <v>0</v>
      </c>
      <c r="G270" s="3">
        <f t="shared" si="0"/>
        <v>755257.31469000014</v>
      </c>
      <c r="H270" s="3">
        <f t="shared" si="1"/>
        <v>0.14000000001396984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753647.91</v>
      </c>
      <c r="D271" s="2">
        <f>'PR-RAS'!E275</f>
        <v>1027000.05</v>
      </c>
      <c r="E271" s="2">
        <v>0</v>
      </c>
      <c r="F271" s="2">
        <v>0</v>
      </c>
      <c r="G271" s="3">
        <f t="shared" si="0"/>
        <v>758064.96270000015</v>
      </c>
      <c r="H271" s="3">
        <f t="shared" si="1"/>
        <v>0.14000000001396984</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48000</v>
      </c>
      <c r="D274" s="2">
        <f>'PR-RAS'!E278</f>
        <v>96961.01</v>
      </c>
      <c r="E274" s="2">
        <v>0</v>
      </c>
      <c r="F274" s="2">
        <v>0</v>
      </c>
      <c r="G274" s="3">
        <f t="shared" si="0"/>
        <v>66044.711460000006</v>
      </c>
      <c r="H274" s="3">
        <f t="shared" si="1"/>
        <v>9.9999999947613105E-3</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48000</v>
      </c>
      <c r="D275" s="2">
        <f>'PR-RAS'!E279</f>
        <v>96961.01</v>
      </c>
      <c r="E275" s="2">
        <v>0</v>
      </c>
      <c r="F275" s="2">
        <v>0</v>
      </c>
      <c r="G275" s="3">
        <f t="shared" ref="G275:G528" si="12">(B275/1000)*(C275*1+D275*2)</f>
        <v>66286.633480000004</v>
      </c>
      <c r="H275" s="3">
        <f t="shared" ref="H275:H528" si="13">ABS(C275-ROUND(C275,0))+ABS(D275-ROUND(D275,0))</f>
        <v>9.9999999947613105E-3</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1579.4</v>
      </c>
      <c r="D279" s="2">
        <f>'PR-RAS'!E283</f>
        <v>0</v>
      </c>
      <c r="E279" s="2">
        <v>0</v>
      </c>
      <c r="F279" s="2">
        <v>0</v>
      </c>
      <c r="G279" s="3">
        <f t="shared" si="12"/>
        <v>439.07320000000004</v>
      </c>
      <c r="H279" s="3">
        <f t="shared" si="13"/>
        <v>0.40000000000009095</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1579.4</v>
      </c>
      <c r="D284" s="2">
        <f>'PR-RAS'!E288</f>
        <v>0</v>
      </c>
      <c r="E284" s="2">
        <v>0</v>
      </c>
      <c r="F284" s="2">
        <v>0</v>
      </c>
      <c r="G284" s="3">
        <f t="shared" si="12"/>
        <v>446.97019999999998</v>
      </c>
      <c r="H284" s="3">
        <f t="shared" si="13"/>
        <v>0.40000000000009095</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121874.22</v>
      </c>
      <c r="D285" s="2">
        <f>'PR-RAS'!E289</f>
        <v>147947.76</v>
      </c>
      <c r="E285" s="2">
        <v>0</v>
      </c>
      <c r="F285" s="2">
        <v>0</v>
      </c>
      <c r="G285" s="3">
        <f t="shared" si="12"/>
        <v>118646.60615999998</v>
      </c>
      <c r="H285" s="3">
        <f t="shared" si="13"/>
        <v>0.45999999999185093</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121874.22</v>
      </c>
      <c r="D286" s="2">
        <f>'PR-RAS'!E290</f>
        <v>147947.76</v>
      </c>
      <c r="E286" s="2">
        <v>0</v>
      </c>
      <c r="F286" s="2">
        <v>0</v>
      </c>
      <c r="G286" s="3">
        <f t="shared" si="12"/>
        <v>119064.37589999998</v>
      </c>
      <c r="H286" s="3">
        <f t="shared" si="13"/>
        <v>0.45999999999185093</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11587925.9</v>
      </c>
      <c r="D295" s="2">
        <f>'PR-RAS'!E299</f>
        <v>14862830.620000001</v>
      </c>
      <c r="E295" s="2">
        <v>0</v>
      </c>
      <c r="F295" s="2">
        <v>0</v>
      </c>
      <c r="G295" s="3">
        <f t="shared" si="12"/>
        <v>12146194.61916</v>
      </c>
      <c r="H295" s="3">
        <f t="shared" si="13"/>
        <v>0.47999999858438969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5900341.5999999996</v>
      </c>
      <c r="D296" s="2">
        <f>'PR-RAS'!E300</f>
        <v>1941904.2199999988</v>
      </c>
      <c r="E296" s="2">
        <v>0</v>
      </c>
      <c r="F296" s="2">
        <v>0</v>
      </c>
      <c r="G296" s="3">
        <f t="shared" si="12"/>
        <v>2886324.261799999</v>
      </c>
      <c r="H296" s="3">
        <f t="shared" si="13"/>
        <v>0.61999999918043613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540585.04</v>
      </c>
      <c r="D298" s="2">
        <f>'PR-RAS'!E302</f>
        <v>1691480.0699999998</v>
      </c>
      <c r="E298" s="2">
        <v>0</v>
      </c>
      <c r="F298" s="2">
        <v>0</v>
      </c>
      <c r="G298" s="3">
        <f t="shared" si="12"/>
        <v>1165292.9184599998</v>
      </c>
      <c r="H298" s="3">
        <f t="shared" si="13"/>
        <v>0.10999999986961484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1757509.86</v>
      </c>
      <c r="D300" s="2">
        <f>'PR-RAS'!E304</f>
        <v>1620239.68</v>
      </c>
      <c r="E300" s="2">
        <v>0</v>
      </c>
      <c r="F300" s="2">
        <v>0</v>
      </c>
      <c r="G300" s="3">
        <f t="shared" si="12"/>
        <v>1494398.77678</v>
      </c>
      <c r="H300" s="3">
        <f t="shared" si="13"/>
        <v>0.4599999999627471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39.81</v>
      </c>
      <c r="D301" s="2">
        <f>'PR-RAS'!E305</f>
        <v>4954.8</v>
      </c>
      <c r="E301" s="2">
        <v>0</v>
      </c>
      <c r="F301" s="2">
        <v>0</v>
      </c>
      <c r="G301" s="3">
        <f t="shared" si="12"/>
        <v>2984.8229999999999</v>
      </c>
      <c r="H301" s="3">
        <f t="shared" si="13"/>
        <v>0.38999999999981583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215994.94</v>
      </c>
      <c r="D303" s="2">
        <f>'PR-RAS'!E308</f>
        <v>346396.66000000003</v>
      </c>
      <c r="E303" s="2">
        <v>0</v>
      </c>
      <c r="F303" s="2">
        <v>0</v>
      </c>
      <c r="G303" s="3">
        <f t="shared" si="12"/>
        <v>274454.05452000001</v>
      </c>
      <c r="H303" s="3">
        <f t="shared" si="13"/>
        <v>0.3999999999650754</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141077.35999999999</v>
      </c>
      <c r="D304" s="2">
        <f>'PR-RAS'!E309</f>
        <v>208234.9</v>
      </c>
      <c r="E304" s="2">
        <v>0</v>
      </c>
      <c r="F304" s="2">
        <v>0</v>
      </c>
      <c r="G304" s="3">
        <f t="shared" si="12"/>
        <v>168936.78947999998</v>
      </c>
      <c r="H304" s="3">
        <f t="shared" si="13"/>
        <v>0.45999999999185093</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141077.35999999999</v>
      </c>
      <c r="D305" s="2">
        <f>'PR-RAS'!E310</f>
        <v>208234.9</v>
      </c>
      <c r="E305" s="2">
        <v>0</v>
      </c>
      <c r="F305" s="2">
        <v>0</v>
      </c>
      <c r="G305" s="3">
        <f t="shared" si="12"/>
        <v>169494.33663999996</v>
      </c>
      <c r="H305" s="3">
        <f t="shared" si="13"/>
        <v>0.45999999999185093</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141077.35999999999</v>
      </c>
      <c r="D306" s="2">
        <f>'PR-RAS'!E311</f>
        <v>208234.9</v>
      </c>
      <c r="E306" s="2">
        <v>0</v>
      </c>
      <c r="F306" s="2">
        <v>0</v>
      </c>
      <c r="G306" s="3">
        <f t="shared" si="12"/>
        <v>170051.88379999998</v>
      </c>
      <c r="H306" s="3">
        <f t="shared" si="13"/>
        <v>0.45999999999185093</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74917.58</v>
      </c>
      <c r="D316" s="2">
        <f>'PR-RAS'!E321</f>
        <v>138161.76</v>
      </c>
      <c r="E316" s="2">
        <v>0</v>
      </c>
      <c r="F316" s="2">
        <v>0</v>
      </c>
      <c r="G316" s="3">
        <f t="shared" si="12"/>
        <v>110640.94650000001</v>
      </c>
      <c r="H316" s="3">
        <f t="shared" si="13"/>
        <v>0.65999999998894054</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74917.58</v>
      </c>
      <c r="D317" s="2">
        <f>'PR-RAS'!E322</f>
        <v>138161.76</v>
      </c>
      <c r="E317" s="2">
        <v>0</v>
      </c>
      <c r="F317" s="2">
        <v>0</v>
      </c>
      <c r="G317" s="3">
        <f t="shared" si="12"/>
        <v>110992.18760000002</v>
      </c>
      <c r="H317" s="3">
        <f t="shared" si="13"/>
        <v>0.65999999998894054</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74917.58</v>
      </c>
      <c r="D318" s="2">
        <f>'PR-RAS'!E323</f>
        <v>138161.76</v>
      </c>
      <c r="E318" s="2">
        <v>0</v>
      </c>
      <c r="F318" s="2">
        <v>0</v>
      </c>
      <c r="G318" s="3">
        <f t="shared" si="12"/>
        <v>111343.42870000002</v>
      </c>
      <c r="H318" s="3">
        <f t="shared" si="13"/>
        <v>0.65999999998894054</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4748067.68</v>
      </c>
      <c r="D355" s="2">
        <f>'PR-RAS'!E360</f>
        <v>5791806.1200000001</v>
      </c>
      <c r="E355" s="2">
        <v>0</v>
      </c>
      <c r="F355" s="2">
        <v>0</v>
      </c>
      <c r="G355" s="3">
        <f t="shared" si="12"/>
        <v>5781414.6916799992</v>
      </c>
      <c r="H355" s="3">
        <f t="shared" si="13"/>
        <v>0.44000000040978193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335083.69</v>
      </c>
      <c r="D356" s="2">
        <f>'PR-RAS'!E361</f>
        <v>234711.11</v>
      </c>
      <c r="E356" s="2">
        <v>0</v>
      </c>
      <c r="F356" s="2">
        <v>0</v>
      </c>
      <c r="G356" s="3">
        <f t="shared" si="12"/>
        <v>285599.59804999997</v>
      </c>
      <c r="H356" s="3">
        <f t="shared" si="13"/>
        <v>0.41999999998370185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3551.4</v>
      </c>
      <c r="D357" s="2">
        <f>'PR-RAS'!E362</f>
        <v>0</v>
      </c>
      <c r="E357" s="2">
        <v>0</v>
      </c>
      <c r="F357" s="2">
        <v>0</v>
      </c>
      <c r="G357" s="3">
        <f t="shared" si="12"/>
        <v>1264.2983999999999</v>
      </c>
      <c r="H357" s="3">
        <f t="shared" si="13"/>
        <v>0.40000000000009095</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3551.4</v>
      </c>
      <c r="D358" s="2">
        <f>'PR-RAS'!E363</f>
        <v>0</v>
      </c>
      <c r="E358" s="2">
        <v>0</v>
      </c>
      <c r="F358" s="2">
        <v>0</v>
      </c>
      <c r="G358" s="3">
        <f t="shared" si="12"/>
        <v>1267.8498</v>
      </c>
      <c r="H358" s="3">
        <f t="shared" si="13"/>
        <v>0.40000000000009095</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331532.28999999998</v>
      </c>
      <c r="D361" s="2">
        <f>'PR-RAS'!E366</f>
        <v>234711.11</v>
      </c>
      <c r="E361" s="2">
        <v>0</v>
      </c>
      <c r="F361" s="2">
        <v>0</v>
      </c>
      <c r="G361" s="3">
        <f t="shared" si="12"/>
        <v>288343.62359999999</v>
      </c>
      <c r="H361" s="3">
        <f t="shared" si="13"/>
        <v>0.3999999999650754</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331532.28999999998</v>
      </c>
      <c r="D367" s="2">
        <f>'PR-RAS'!E372</f>
        <v>234711.11</v>
      </c>
      <c r="E367" s="2">
        <v>0</v>
      </c>
      <c r="F367" s="2">
        <v>0</v>
      </c>
      <c r="G367" s="3">
        <f t="shared" si="12"/>
        <v>293149.35066</v>
      </c>
      <c r="H367" s="3">
        <f t="shared" si="13"/>
        <v>0.3999999999650754</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3349989.71</v>
      </c>
      <c r="D368" s="2">
        <f>'PR-RAS'!E373</f>
        <v>3932815.93</v>
      </c>
      <c r="E368" s="2">
        <v>0</v>
      </c>
      <c r="F368" s="2">
        <v>0</v>
      </c>
      <c r="G368" s="3">
        <f t="shared" si="12"/>
        <v>4116133.11619</v>
      </c>
      <c r="H368" s="3">
        <f t="shared" si="13"/>
        <v>0.35999999986961484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2946460.08</v>
      </c>
      <c r="D369" s="2">
        <f>'PR-RAS'!E374</f>
        <v>3386737.11</v>
      </c>
      <c r="E369" s="2">
        <v>0</v>
      </c>
      <c r="F369" s="2">
        <v>0</v>
      </c>
      <c r="G369" s="3">
        <f t="shared" si="12"/>
        <v>3576935.8224000004</v>
      </c>
      <c r="H369" s="3">
        <f t="shared" si="13"/>
        <v>0.18999999994412065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1044389.77</v>
      </c>
      <c r="D370" s="2">
        <f>'PR-RAS'!E375</f>
        <v>832.5</v>
      </c>
      <c r="E370" s="2">
        <v>0</v>
      </c>
      <c r="F370" s="2">
        <v>0</v>
      </c>
      <c r="G370" s="3">
        <f t="shared" si="12"/>
        <v>385994.21013000002</v>
      </c>
      <c r="H370" s="3">
        <f t="shared" si="13"/>
        <v>0.72999999998137355</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1068918.25</v>
      </c>
      <c r="D372" s="2">
        <f>'PR-RAS'!E377</f>
        <v>35975</v>
      </c>
      <c r="E372" s="2">
        <v>0</v>
      </c>
      <c r="F372" s="2">
        <v>0</v>
      </c>
      <c r="G372" s="3">
        <f t="shared" si="12"/>
        <v>423262.12075</v>
      </c>
      <c r="H372" s="3">
        <f t="shared" si="13"/>
        <v>0.25</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833152.06</v>
      </c>
      <c r="D373" s="2">
        <f>'PR-RAS'!E378</f>
        <v>3349929.61</v>
      </c>
      <c r="E373" s="2">
        <v>0</v>
      </c>
      <c r="F373" s="2">
        <v>0</v>
      </c>
      <c r="G373" s="3">
        <f t="shared" si="12"/>
        <v>2802280.1961599998</v>
      </c>
      <c r="H373" s="3">
        <f t="shared" si="13"/>
        <v>0.45000000018626451</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335321.09999999998</v>
      </c>
      <c r="D374" s="2">
        <f>'PR-RAS'!E379</f>
        <v>380540.62</v>
      </c>
      <c r="E374" s="2">
        <v>0</v>
      </c>
      <c r="F374" s="2">
        <v>0</v>
      </c>
      <c r="G374" s="3">
        <f t="shared" si="12"/>
        <v>408958.07281999994</v>
      </c>
      <c r="H374" s="3">
        <f t="shared" si="13"/>
        <v>0.47999999998137355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70769.23</v>
      </c>
      <c r="D375" s="2">
        <f>'PR-RAS'!E380</f>
        <v>101176.93</v>
      </c>
      <c r="E375" s="2">
        <v>0</v>
      </c>
      <c r="F375" s="2">
        <v>0</v>
      </c>
      <c r="G375" s="3">
        <f t="shared" si="12"/>
        <v>102148.03565999999</v>
      </c>
      <c r="H375" s="3">
        <f t="shared" si="13"/>
        <v>0.30000000000291038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37354.910000000003</v>
      </c>
      <c r="D376" s="2">
        <f>'PR-RAS'!E381</f>
        <v>21047.17</v>
      </c>
      <c r="E376" s="2">
        <v>0</v>
      </c>
      <c r="F376" s="2">
        <v>0</v>
      </c>
      <c r="G376" s="3">
        <f t="shared" si="12"/>
        <v>29793.46875</v>
      </c>
      <c r="H376" s="3">
        <f t="shared" si="13"/>
        <v>0.25999999999476131</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17500.77</v>
      </c>
      <c r="D377" s="2">
        <f>'PR-RAS'!E382</f>
        <v>37552.339999999997</v>
      </c>
      <c r="E377" s="2">
        <v>0</v>
      </c>
      <c r="F377" s="2">
        <v>0</v>
      </c>
      <c r="G377" s="3">
        <f t="shared" si="12"/>
        <v>34819.6492</v>
      </c>
      <c r="H377" s="3">
        <f t="shared" si="13"/>
        <v>0.56999999999607098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1200</v>
      </c>
      <c r="E379" s="2">
        <v>0</v>
      </c>
      <c r="F379" s="2">
        <v>0</v>
      </c>
      <c r="G379" s="3">
        <f t="shared" si="12"/>
        <v>907.2</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8515.82</v>
      </c>
      <c r="D380" s="2">
        <f>'PR-RAS'!E385</f>
        <v>10777.94</v>
      </c>
      <c r="E380" s="2">
        <v>0</v>
      </c>
      <c r="F380" s="2">
        <v>0</v>
      </c>
      <c r="G380" s="3">
        <f t="shared" si="12"/>
        <v>11397.174300000001</v>
      </c>
      <c r="H380" s="3">
        <f t="shared" si="13"/>
        <v>0.23999999999978172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201180.37</v>
      </c>
      <c r="D381" s="2">
        <f>'PR-RAS'!E386</f>
        <v>208786.24</v>
      </c>
      <c r="E381" s="2">
        <v>0</v>
      </c>
      <c r="F381" s="2">
        <v>0</v>
      </c>
      <c r="G381" s="3">
        <f t="shared" si="12"/>
        <v>235126.08299999998</v>
      </c>
      <c r="H381" s="3">
        <f t="shared" si="13"/>
        <v>0.60999999998603016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93094.93</v>
      </c>
      <c r="E383" s="2">
        <v>0</v>
      </c>
      <c r="F383" s="2">
        <v>0</v>
      </c>
      <c r="G383" s="3">
        <f t="shared" si="12"/>
        <v>71124.526519999999</v>
      </c>
      <c r="H383" s="3">
        <f t="shared" si="13"/>
        <v>7.0000000006984919E-2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93094.93</v>
      </c>
      <c r="E384" s="2">
        <v>0</v>
      </c>
      <c r="F384" s="2">
        <v>0</v>
      </c>
      <c r="G384" s="3">
        <f t="shared" si="12"/>
        <v>71310.716379999998</v>
      </c>
      <c r="H384" s="3">
        <f t="shared" si="13"/>
        <v>7.0000000006984919E-2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55330.63</v>
      </c>
      <c r="D388" s="2">
        <f>'PR-RAS'!E393</f>
        <v>61083.82</v>
      </c>
      <c r="E388" s="2">
        <v>0</v>
      </c>
      <c r="F388" s="2">
        <v>0</v>
      </c>
      <c r="G388" s="3">
        <f t="shared" si="12"/>
        <v>68691.830489999993</v>
      </c>
      <c r="H388" s="3">
        <f t="shared" si="13"/>
        <v>0.55000000000291038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38305.64</v>
      </c>
      <c r="D389" s="2">
        <f>'PR-RAS'!E394</f>
        <v>43383.82</v>
      </c>
      <c r="E389" s="2">
        <v>0</v>
      </c>
      <c r="F389" s="2">
        <v>0</v>
      </c>
      <c r="G389" s="3">
        <f t="shared" si="12"/>
        <v>48528.432639999999</v>
      </c>
      <c r="H389" s="3">
        <f t="shared" si="13"/>
        <v>0.54000000000087311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15350</v>
      </c>
      <c r="D390" s="2">
        <f>'PR-RAS'!E395</f>
        <v>17700</v>
      </c>
      <c r="E390" s="2">
        <v>0</v>
      </c>
      <c r="F390" s="2">
        <v>0</v>
      </c>
      <c r="G390" s="3">
        <f t="shared" si="12"/>
        <v>19741.75</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1674.99</v>
      </c>
      <c r="D391" s="2">
        <f>'PR-RAS'!E396</f>
        <v>0</v>
      </c>
      <c r="E391" s="2">
        <v>0</v>
      </c>
      <c r="F391" s="2">
        <v>0</v>
      </c>
      <c r="G391" s="3">
        <f t="shared" si="12"/>
        <v>653.24610000000007</v>
      </c>
      <c r="H391" s="3">
        <f t="shared" si="13"/>
        <v>9.9999999999909051E-3</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12877.9</v>
      </c>
      <c r="D396" s="2">
        <f>'PR-RAS'!E401</f>
        <v>11359.45</v>
      </c>
      <c r="E396" s="2">
        <v>0</v>
      </c>
      <c r="F396" s="2">
        <v>0</v>
      </c>
      <c r="G396" s="3">
        <f t="shared" si="12"/>
        <v>14060.736000000003</v>
      </c>
      <c r="H396" s="3">
        <f t="shared" si="13"/>
        <v>0.55000000000109139</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12877.9</v>
      </c>
      <c r="D398" s="2">
        <f>'PR-RAS'!E403</f>
        <v>11359.45</v>
      </c>
      <c r="E398" s="2">
        <v>0</v>
      </c>
      <c r="F398" s="2">
        <v>0</v>
      </c>
      <c r="G398" s="3">
        <f t="shared" si="12"/>
        <v>14131.929600000001</v>
      </c>
      <c r="H398" s="3">
        <f t="shared" si="13"/>
        <v>0.55000000000109139</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1062994.28</v>
      </c>
      <c r="D407" s="2">
        <f>'PR-RAS'!E412</f>
        <v>1624279.08</v>
      </c>
      <c r="E407" s="2">
        <v>0</v>
      </c>
      <c r="F407" s="2">
        <v>0</v>
      </c>
      <c r="G407" s="3">
        <f t="shared" si="12"/>
        <v>1750490.2906400003</v>
      </c>
      <c r="H407" s="3">
        <f t="shared" si="13"/>
        <v>0.36000000010244548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1059094.28</v>
      </c>
      <c r="D408" s="2">
        <f>'PR-RAS'!E413</f>
        <v>1623039.08</v>
      </c>
      <c r="E408" s="2">
        <v>0</v>
      </c>
      <c r="F408" s="2">
        <v>0</v>
      </c>
      <c r="G408" s="3">
        <f t="shared" si="12"/>
        <v>1752205.1830800001</v>
      </c>
      <c r="H408" s="3">
        <f t="shared" si="13"/>
        <v>0.36000000010244548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3900</v>
      </c>
      <c r="D411" s="2">
        <f>'PR-RAS'!E416</f>
        <v>1240</v>
      </c>
      <c r="E411" s="2">
        <v>0</v>
      </c>
      <c r="F411" s="2">
        <v>0</v>
      </c>
      <c r="G411" s="3">
        <f t="shared" si="12"/>
        <v>2615.7999999999997</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4532072.7399999993</v>
      </c>
      <c r="D413" s="2">
        <f>'PR-RAS'!E418</f>
        <v>5445409.46</v>
      </c>
      <c r="E413" s="2">
        <v>0</v>
      </c>
      <c r="F413" s="2">
        <v>0</v>
      </c>
      <c r="G413" s="3">
        <f t="shared" si="12"/>
        <v>6354231.3639199995</v>
      </c>
      <c r="H413" s="3">
        <f t="shared" si="13"/>
        <v>0.72000000067055225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1768490.35</v>
      </c>
      <c r="D415" s="2">
        <f>'PR-RAS'!E420</f>
        <v>0</v>
      </c>
      <c r="E415" s="2">
        <v>0</v>
      </c>
      <c r="F415" s="2">
        <v>0</v>
      </c>
      <c r="G415" s="3">
        <f t="shared" si="12"/>
        <v>732155.00490000006</v>
      </c>
      <c r="H415" s="3">
        <f t="shared" si="13"/>
        <v>0.35000000009313226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6511.16</v>
      </c>
      <c r="D416" s="2">
        <f>'PR-RAS'!E421</f>
        <v>7500.39</v>
      </c>
      <c r="E416" s="2">
        <v>0</v>
      </c>
      <c r="F416" s="2">
        <v>0</v>
      </c>
      <c r="G416" s="3">
        <f t="shared" si="12"/>
        <v>8927.455100000001</v>
      </c>
      <c r="H416" s="3">
        <f t="shared" si="13"/>
        <v>0.5500000000001819</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17704262.440000001</v>
      </c>
      <c r="D417" s="2">
        <f>'PR-RAS'!E422</f>
        <v>17151131.5</v>
      </c>
      <c r="E417" s="2">
        <v>0</v>
      </c>
      <c r="F417" s="2">
        <v>0</v>
      </c>
      <c r="G417" s="3">
        <f t="shared" si="12"/>
        <v>21634714.583039999</v>
      </c>
      <c r="H417" s="3">
        <f t="shared" si="13"/>
        <v>0.94000000134110451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16335993.58</v>
      </c>
      <c r="D418" s="2">
        <f>'PR-RAS'!E423</f>
        <v>20654636.740000002</v>
      </c>
      <c r="E418" s="2">
        <v>0</v>
      </c>
      <c r="F418" s="2">
        <v>0</v>
      </c>
      <c r="G418" s="3">
        <f t="shared" si="12"/>
        <v>24038076.364020001</v>
      </c>
      <c r="H418" s="3">
        <f t="shared" si="13"/>
        <v>0.67999999783933163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1368268.8600000013</v>
      </c>
      <c r="D419" s="2">
        <f>'PR-RAS'!E424</f>
        <v>0</v>
      </c>
      <c r="E419" s="2">
        <v>0</v>
      </c>
      <c r="F419" s="2">
        <v>0</v>
      </c>
      <c r="G419" s="3">
        <f t="shared" si="12"/>
        <v>571936.38348000054</v>
      </c>
      <c r="H419" s="3">
        <f t="shared" si="13"/>
        <v>0.1399999987334013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3503505.2400000021</v>
      </c>
      <c r="E420" s="2">
        <v>0</v>
      </c>
      <c r="F420" s="2">
        <v>0</v>
      </c>
      <c r="G420" s="3">
        <f t="shared" si="12"/>
        <v>2935937.3911200017</v>
      </c>
      <c r="H420" s="3">
        <f t="shared" si="13"/>
        <v>0.24000000208616257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1691480.0699999998</v>
      </c>
      <c r="E421" s="2">
        <v>0</v>
      </c>
      <c r="F421" s="2">
        <v>0</v>
      </c>
      <c r="G421" s="3">
        <f t="shared" si="12"/>
        <v>1420843.2587999997</v>
      </c>
      <c r="H421" s="3">
        <f t="shared" si="13"/>
        <v>6.9999999832361937E-2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1227905.31</v>
      </c>
      <c r="D422" s="2">
        <f>'PR-RAS'!E427</f>
        <v>0</v>
      </c>
      <c r="E422" s="2">
        <v>0</v>
      </c>
      <c r="F422" s="2">
        <v>0</v>
      </c>
      <c r="G422" s="3">
        <f t="shared" si="12"/>
        <v>516948.13550999999</v>
      </c>
      <c r="H422" s="3">
        <f t="shared" si="13"/>
        <v>0.31000000005587935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1764021.02</v>
      </c>
      <c r="D423" s="2">
        <f>'PR-RAS'!E428</f>
        <v>1627740.0699999998</v>
      </c>
      <c r="E423" s="2">
        <v>0</v>
      </c>
      <c r="F423" s="2">
        <v>0</v>
      </c>
      <c r="G423" s="3">
        <f t="shared" si="12"/>
        <v>2118229.4895199998</v>
      </c>
      <c r="H423" s="3">
        <f t="shared" si="13"/>
        <v>8.9999999850988388E-2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900000</v>
      </c>
      <c r="D424" s="2">
        <f>'PR-RAS'!E430</f>
        <v>2599999.9900000002</v>
      </c>
      <c r="E424" s="2">
        <v>0</v>
      </c>
      <c r="F424" s="2">
        <v>0</v>
      </c>
      <c r="G424" s="3">
        <f t="shared" si="12"/>
        <v>2580299.9915400003</v>
      </c>
      <c r="H424" s="3">
        <f t="shared" si="13"/>
        <v>9.9999997764825821E-3</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900000</v>
      </c>
      <c r="D485" s="2">
        <f>'PR-RAS'!E491</f>
        <v>2599999.9900000002</v>
      </c>
      <c r="E485" s="2">
        <v>0</v>
      </c>
      <c r="F485" s="2">
        <v>0</v>
      </c>
      <c r="G485" s="3">
        <f t="shared" si="12"/>
        <v>2952399.9903200003</v>
      </c>
      <c r="H485" s="3">
        <f t="shared" si="13"/>
        <v>9.9999997764825821E-3</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900000</v>
      </c>
      <c r="D491" s="2">
        <f>'PR-RAS'!E497</f>
        <v>2599999.9900000002</v>
      </c>
      <c r="E491" s="2">
        <v>0</v>
      </c>
      <c r="F491" s="2">
        <v>0</v>
      </c>
      <c r="G491" s="3">
        <f t="shared" si="12"/>
        <v>2988999.9902000003</v>
      </c>
      <c r="H491" s="3">
        <f t="shared" si="13"/>
        <v>9.9999997764825821E-3</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900000</v>
      </c>
      <c r="D492" s="2">
        <f>'PR-RAS'!E498</f>
        <v>2599999.9900000002</v>
      </c>
      <c r="E492" s="2">
        <v>0</v>
      </c>
      <c r="F492" s="2">
        <v>0</v>
      </c>
      <c r="G492" s="3">
        <f t="shared" si="12"/>
        <v>2995099.9901800002</v>
      </c>
      <c r="H492" s="3">
        <f t="shared" si="13"/>
        <v>9.9999997764825821E-3</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734815.61</v>
      </c>
      <c r="D529" s="2">
        <f>'PR-RAS'!E535</f>
        <v>325498.23</v>
      </c>
      <c r="E529" s="2">
        <v>0</v>
      </c>
      <c r="F529" s="2">
        <v>0</v>
      </c>
      <c r="G529" s="3">
        <f t="shared" ref="G529:G836" si="14">(B529/1000)*(C529*1+D529*2)</f>
        <v>731708.77295999997</v>
      </c>
      <c r="H529" s="3">
        <f t="shared" ref="H529:H836" si="15">ABS(C529-ROUND(C529,0))+ABS(D529-ROUND(D529,0))</f>
        <v>0.61999999999534339</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125000</v>
      </c>
      <c r="D578" s="2">
        <f>'PR-RAS'!E584</f>
        <v>0</v>
      </c>
      <c r="E578" s="2">
        <v>0</v>
      </c>
      <c r="F578" s="2">
        <v>0</v>
      </c>
      <c r="G578" s="3">
        <f t="shared" si="14"/>
        <v>72125</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125000</v>
      </c>
      <c r="D583" s="2">
        <f>'PR-RAS'!E589</f>
        <v>0</v>
      </c>
      <c r="E583" s="2">
        <v>0</v>
      </c>
      <c r="F583" s="2">
        <v>0</v>
      </c>
      <c r="G583" s="3">
        <f t="shared" si="14"/>
        <v>72750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125000</v>
      </c>
      <c r="D584" s="2">
        <f>'PR-RAS'!E590</f>
        <v>0</v>
      </c>
      <c r="E584" s="2">
        <v>0</v>
      </c>
      <c r="F584" s="2">
        <v>0</v>
      </c>
      <c r="G584" s="3">
        <f t="shared" si="14"/>
        <v>72875</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609815.61</v>
      </c>
      <c r="D591" s="2">
        <f>'PR-RAS'!E597</f>
        <v>325498.23</v>
      </c>
      <c r="E591" s="2">
        <v>0</v>
      </c>
      <c r="F591" s="2">
        <v>0</v>
      </c>
      <c r="G591" s="3">
        <f t="shared" si="14"/>
        <v>743879.12129999988</v>
      </c>
      <c r="H591" s="3">
        <f t="shared" si="15"/>
        <v>0.61999999999534339</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433146.48</v>
      </c>
      <c r="D597" s="2">
        <f>'PR-RAS'!E603</f>
        <v>138479.70000000001</v>
      </c>
      <c r="E597" s="2">
        <v>0</v>
      </c>
      <c r="F597" s="2">
        <v>0</v>
      </c>
      <c r="G597" s="3">
        <f t="shared" si="14"/>
        <v>423223.10447999998</v>
      </c>
      <c r="H597" s="3">
        <f t="shared" si="15"/>
        <v>0.77999999996973202</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433146.48</v>
      </c>
      <c r="D598" s="2">
        <f>'PR-RAS'!E604</f>
        <v>138479.70000000001</v>
      </c>
      <c r="E598" s="2">
        <v>0</v>
      </c>
      <c r="F598" s="2">
        <v>0</v>
      </c>
      <c r="G598" s="3">
        <f t="shared" si="14"/>
        <v>423933.21035999997</v>
      </c>
      <c r="H598" s="3">
        <f t="shared" si="15"/>
        <v>0.77999999996973202</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176669.13</v>
      </c>
      <c r="D603" s="2">
        <f>'PR-RAS'!E609</f>
        <v>187018.53</v>
      </c>
      <c r="E603" s="2">
        <v>0</v>
      </c>
      <c r="F603" s="2">
        <v>0</v>
      </c>
      <c r="G603" s="3">
        <f t="shared" si="14"/>
        <v>331525.12637999997</v>
      </c>
      <c r="H603" s="3">
        <f t="shared" si="15"/>
        <v>0.60000000000582077</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176669.13</v>
      </c>
      <c r="D606" s="2">
        <f>'PR-RAS'!E612</f>
        <v>187018.53</v>
      </c>
      <c r="E606" s="2">
        <v>0</v>
      </c>
      <c r="F606" s="2">
        <v>0</v>
      </c>
      <c r="G606" s="3">
        <f t="shared" si="14"/>
        <v>333177.24494999996</v>
      </c>
      <c r="H606" s="3">
        <f t="shared" si="15"/>
        <v>0.60000000000582077</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165184.39000000001</v>
      </c>
      <c r="D633" s="2">
        <f>'PR-RAS'!E639</f>
        <v>2274501.7600000002</v>
      </c>
      <c r="E633" s="2">
        <v>0</v>
      </c>
      <c r="F633" s="2">
        <v>0</v>
      </c>
      <c r="G633" s="3">
        <f t="shared" si="14"/>
        <v>2979366.7591200001</v>
      </c>
      <c r="H633" s="3">
        <f t="shared" si="15"/>
        <v>0.62999999977182597</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1386510.6</v>
      </c>
      <c r="D635" s="2">
        <f>'PR-RAS'!E641</f>
        <v>0</v>
      </c>
      <c r="E635" s="2">
        <v>0</v>
      </c>
      <c r="F635" s="2">
        <v>0</v>
      </c>
      <c r="G635" s="3">
        <f t="shared" si="14"/>
        <v>879047.72040000011</v>
      </c>
      <c r="H635" s="3">
        <f t="shared" si="15"/>
        <v>0.39999999990686774</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18604262.440000001</v>
      </c>
      <c r="D637" s="2">
        <f>'PR-RAS'!E643</f>
        <v>19751131.490000002</v>
      </c>
      <c r="E637" s="2">
        <v>0</v>
      </c>
      <c r="F637" s="2">
        <v>0</v>
      </c>
      <c r="G637" s="3">
        <f t="shared" si="14"/>
        <v>36955750.167120002</v>
      </c>
      <c r="H637" s="3">
        <f t="shared" si="15"/>
        <v>0.93000000342726707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17070809.190000001</v>
      </c>
      <c r="D638" s="2">
        <f>'PR-RAS'!E644</f>
        <v>20980134.970000003</v>
      </c>
      <c r="E638" s="2">
        <v>0</v>
      </c>
      <c r="F638" s="2">
        <v>0</v>
      </c>
      <c r="G638" s="3">
        <f t="shared" si="14"/>
        <v>37602797.405810006</v>
      </c>
      <c r="H638" s="3">
        <f t="shared" si="15"/>
        <v>0.2199999988079071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1533453.25</v>
      </c>
      <c r="D639" s="2">
        <f>'PR-RAS'!E645</f>
        <v>0</v>
      </c>
      <c r="E639" s="2">
        <v>0</v>
      </c>
      <c r="F639" s="2">
        <v>0</v>
      </c>
      <c r="G639" s="3">
        <f t="shared" si="14"/>
        <v>978343.17350000003</v>
      </c>
      <c r="H639" s="3">
        <f t="shared" si="15"/>
        <v>0.25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1229003.4800000004</v>
      </c>
      <c r="E640" s="2">
        <v>0</v>
      </c>
      <c r="F640" s="2">
        <v>0</v>
      </c>
      <c r="G640" s="3">
        <f t="shared" si="14"/>
        <v>1570666.4474400007</v>
      </c>
      <c r="H640" s="3">
        <f t="shared" si="15"/>
        <v>0.48000000044703484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158605.29000000004</v>
      </c>
      <c r="D641" s="2">
        <f>'PR-RAS'!E647</f>
        <v>1691480.0699999998</v>
      </c>
      <c r="E641" s="2">
        <v>0</v>
      </c>
      <c r="F641" s="2">
        <v>0</v>
      </c>
      <c r="G641" s="3">
        <f t="shared" si="14"/>
        <v>2266601.8751999997</v>
      </c>
      <c r="H641" s="3">
        <f t="shared" si="15"/>
        <v>0.35999999986961484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1692058.54</v>
      </c>
      <c r="D643" s="2">
        <f>'PR-RAS'!E649</f>
        <v>462476.58999999939</v>
      </c>
      <c r="E643" s="2">
        <v>0</v>
      </c>
      <c r="F643" s="2">
        <v>0</v>
      </c>
      <c r="G643" s="3">
        <f t="shared" si="14"/>
        <v>1680121.5242399992</v>
      </c>
      <c r="H643" s="3">
        <f t="shared" si="15"/>
        <v>0.87000000057742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1309516.22</v>
      </c>
      <c r="D646" s="2">
        <f>'PR-RAS'!E653</f>
        <v>2727474.06</v>
      </c>
      <c r="E646" s="2">
        <v>0</v>
      </c>
      <c r="F646" s="2">
        <v>0</v>
      </c>
      <c r="G646" s="3">
        <f t="shared" si="14"/>
        <v>4363079.4993000003</v>
      </c>
      <c r="H646" s="3">
        <f t="shared" si="15"/>
        <v>0.28000000002793968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29834360.91</v>
      </c>
      <c r="D647" s="2">
        <f>'PR-RAS'!E654</f>
        <v>29905307.210000001</v>
      </c>
      <c r="E647" s="2">
        <v>0</v>
      </c>
      <c r="F647" s="2">
        <v>0</v>
      </c>
      <c r="G647" s="3">
        <f t="shared" si="14"/>
        <v>57910654.06318</v>
      </c>
      <c r="H647" s="3">
        <f t="shared" si="15"/>
        <v>0.30000000074505806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28416403.07</v>
      </c>
      <c r="D648" s="2">
        <f>'PR-RAS'!E655</f>
        <v>30377809.989999998</v>
      </c>
      <c r="E648" s="2">
        <v>0</v>
      </c>
      <c r="F648" s="2">
        <v>0</v>
      </c>
      <c r="G648" s="3">
        <f t="shared" si="14"/>
        <v>57694298.913350001</v>
      </c>
      <c r="H648" s="3">
        <f t="shared" si="15"/>
        <v>8.0000001937150955E-2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2727474.0599999987</v>
      </c>
      <c r="D649" s="2">
        <f>'PR-RAS'!E656</f>
        <v>2254971.2800000012</v>
      </c>
      <c r="E649" s="2">
        <v>0</v>
      </c>
      <c r="F649" s="2">
        <v>0</v>
      </c>
      <c r="G649" s="3">
        <f t="shared" si="14"/>
        <v>4689845.9697600007</v>
      </c>
      <c r="H649" s="3">
        <f t="shared" si="15"/>
        <v>0.33999999985098839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40</v>
      </c>
      <c r="D650" s="2">
        <f>'PR-RAS'!E657</f>
        <v>42</v>
      </c>
      <c r="E650" s="2">
        <v>0</v>
      </c>
      <c r="F650" s="2">
        <v>0</v>
      </c>
      <c r="G650" s="3">
        <f t="shared" si="14"/>
        <v>80.475999999999999</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128</v>
      </c>
      <c r="D651" s="2">
        <f>'PR-RAS'!E658</f>
        <v>130</v>
      </c>
      <c r="E651" s="2">
        <v>0</v>
      </c>
      <c r="F651" s="2">
        <v>0</v>
      </c>
      <c r="G651" s="3">
        <f t="shared" si="14"/>
        <v>252.20000000000002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36</v>
      </c>
      <c r="D652" s="2">
        <f>'PR-RAS'!E659</f>
        <v>40</v>
      </c>
      <c r="E652" s="2">
        <v>0</v>
      </c>
      <c r="F652" s="2">
        <v>0</v>
      </c>
      <c r="G652" s="3">
        <f t="shared" si="14"/>
        <v>75.516000000000005</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113</v>
      </c>
      <c r="D653" s="2">
        <f>'PR-RAS'!E660</f>
        <v>112</v>
      </c>
      <c r="E653" s="2">
        <v>0</v>
      </c>
      <c r="F653" s="2">
        <v>0</v>
      </c>
      <c r="G653" s="3">
        <f t="shared" si="14"/>
        <v>219.72400000000002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70972.37</v>
      </c>
      <c r="D654" s="2">
        <f>'PR-RAS'!E661</f>
        <v>89629.91</v>
      </c>
      <c r="E654" s="2">
        <v>0</v>
      </c>
      <c r="F654" s="2">
        <v>0</v>
      </c>
      <c r="G654" s="3">
        <f t="shared" si="14"/>
        <v>163401.62007</v>
      </c>
      <c r="H654" s="3">
        <f t="shared" si="15"/>
        <v>0.45999999999185093</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20513</v>
      </c>
      <c r="D655" s="2">
        <f>'PR-RAS'!E662</f>
        <v>165.95</v>
      </c>
      <c r="E655" s="2">
        <v>0</v>
      </c>
      <c r="F655" s="2">
        <v>0</v>
      </c>
      <c r="G655" s="3">
        <f t="shared" si="14"/>
        <v>13632.564600000002</v>
      </c>
      <c r="H655" s="3">
        <f t="shared" si="15"/>
        <v>5.0000000000011369E-2</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1036211.95</v>
      </c>
      <c r="E656" s="2">
        <v>0</v>
      </c>
      <c r="F656" s="2">
        <v>0</v>
      </c>
      <c r="G656" s="3">
        <f t="shared" ref="G656:G657" si="16">(B656/1000)*(C656*1+D656*2)</f>
        <v>1357437.6544999999</v>
      </c>
      <c r="H656" s="3">
        <f t="shared" ref="H656:H657" si="17">ABS(C656-ROUND(C656,0))+ABS(D656-ROUND(D656,0))</f>
        <v>5.0000000046566129E-2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1953966.64</v>
      </c>
      <c r="D657" s="2">
        <f>'PR-RAS'!E664</f>
        <v>1297231.47</v>
      </c>
      <c r="E657" s="2">
        <v>0</v>
      </c>
      <c r="F657" s="2">
        <v>0</v>
      </c>
      <c r="G657" s="3">
        <f t="shared" si="16"/>
        <v>2983769.8044800004</v>
      </c>
      <c r="H657" s="3">
        <f t="shared" si="17"/>
        <v>0.83000000007450581</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875.14</v>
      </c>
      <c r="D660" s="2">
        <f>'PR-RAS'!E667</f>
        <v>0</v>
      </c>
      <c r="E660" s="2">
        <v>0</v>
      </c>
      <c r="F660" s="2">
        <v>0</v>
      </c>
      <c r="G660" s="3">
        <f t="shared" si="14"/>
        <v>576.71726000000001</v>
      </c>
      <c r="H660" s="3">
        <f t="shared" si="15"/>
        <v>0.13999999999998636</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746.48</v>
      </c>
      <c r="D662" s="2">
        <f>'PR-RAS'!E669</f>
        <v>138875.5</v>
      </c>
      <c r="E662" s="2">
        <v>0</v>
      </c>
      <c r="F662" s="2">
        <v>0</v>
      </c>
      <c r="G662" s="3">
        <f t="shared" si="14"/>
        <v>184086.83428000001</v>
      </c>
      <c r="H662" s="3">
        <f t="shared" si="15"/>
        <v>0.98000000000001819</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14868</v>
      </c>
      <c r="D663" s="2">
        <f>'PR-RAS'!E670</f>
        <v>12012.5</v>
      </c>
      <c r="E663" s="2">
        <v>0</v>
      </c>
      <c r="F663" s="2">
        <v>0</v>
      </c>
      <c r="G663" s="3">
        <f t="shared" si="14"/>
        <v>25747.166000000001</v>
      </c>
      <c r="H663" s="3">
        <f t="shared" si="15"/>
        <v>0.5</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825931.22</v>
      </c>
      <c r="D666" s="2">
        <f>'PR-RAS'!E673</f>
        <v>768970.09</v>
      </c>
      <c r="E666" s="2">
        <v>0</v>
      </c>
      <c r="F666" s="2">
        <v>0</v>
      </c>
      <c r="G666" s="3">
        <f t="shared" si="14"/>
        <v>1571974.4809999999</v>
      </c>
      <c r="H666" s="3">
        <f t="shared" si="15"/>
        <v>0.30999999993946403</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282213.45</v>
      </c>
      <c r="D676" s="2">
        <f>'PR-RAS'!E683</f>
        <v>336625.57</v>
      </c>
      <c r="E676" s="2">
        <v>0</v>
      </c>
      <c r="F676" s="2">
        <v>0</v>
      </c>
      <c r="G676" s="3">
        <f t="shared" si="14"/>
        <v>644938.59825000016</v>
      </c>
      <c r="H676" s="3">
        <f t="shared" si="15"/>
        <v>0.88000000000465661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1500</v>
      </c>
      <c r="D677" s="2">
        <f>'PR-RAS'!E684</f>
        <v>8000</v>
      </c>
      <c r="E677" s="2">
        <v>0</v>
      </c>
      <c r="F677" s="2">
        <v>0</v>
      </c>
      <c r="G677" s="3">
        <f t="shared" si="14"/>
        <v>11830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21400</v>
      </c>
      <c r="D678" s="2">
        <f>'PR-RAS'!E685</f>
        <v>25000</v>
      </c>
      <c r="E678" s="2">
        <v>0</v>
      </c>
      <c r="F678" s="2">
        <v>0</v>
      </c>
      <c r="G678" s="3">
        <f t="shared" si="14"/>
        <v>48337.8</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455705.09</v>
      </c>
      <c r="D704" s="2">
        <f>'PR-RAS'!E711</f>
        <v>133539.82</v>
      </c>
      <c r="E704" s="2">
        <v>0</v>
      </c>
      <c r="F704" s="2">
        <v>0</v>
      </c>
      <c r="G704" s="3">
        <f t="shared" ref="G704:G707" si="20">(B704/1000)*(C704*1+D704*2)</f>
        <v>508117.66518999997</v>
      </c>
      <c r="H704" s="3">
        <f t="shared" ref="H704:H707" si="21">ABS(C704-ROUND(C704,0))+ABS(D704-ROUND(D704,0))</f>
        <v>0.27000000001862645</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52528.51</v>
      </c>
      <c r="D705" s="2">
        <f>'PR-RAS'!E712</f>
        <v>71515.98</v>
      </c>
      <c r="E705" s="2">
        <v>0</v>
      </c>
      <c r="F705" s="2">
        <v>0</v>
      </c>
      <c r="G705" s="3">
        <f t="shared" si="20"/>
        <v>137674.57087999998</v>
      </c>
      <c r="H705" s="3">
        <f t="shared" si="21"/>
        <v>0.51000000000203727</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474915.93</v>
      </c>
      <c r="D715" s="2">
        <f>'PR-RAS'!E722</f>
        <v>511811.26</v>
      </c>
      <c r="E715" s="2">
        <v>0</v>
      </c>
      <c r="F715" s="2">
        <v>0</v>
      </c>
      <c r="G715" s="3">
        <f t="shared" ref="G715:G716" si="22">(B715/1000)*(C715*1+D715*2)</f>
        <v>1069956.4532999999</v>
      </c>
      <c r="H715" s="3">
        <f t="shared" ref="H715:H716" si="23">ABS(C715-ROUND(C715,0))+ABS(D715-ROUND(D715,0))</f>
        <v>0.33000000001629815</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238207.09</v>
      </c>
      <c r="D717" s="2">
        <f>'PR-RAS'!E724</f>
        <v>159203.95000000001</v>
      </c>
      <c r="E717" s="2">
        <v>0</v>
      </c>
      <c r="F717" s="2">
        <v>0</v>
      </c>
      <c r="G717" s="3">
        <f t="shared" si="14"/>
        <v>398536.33283999999</v>
      </c>
      <c r="H717" s="3">
        <f t="shared" si="15"/>
        <v>0.13999999998486601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5034.74</v>
      </c>
      <c r="D719" s="2">
        <f>'PR-RAS'!E726</f>
        <v>9569.01</v>
      </c>
      <c r="E719" s="2">
        <v>0</v>
      </c>
      <c r="F719" s="2">
        <v>0</v>
      </c>
      <c r="G719" s="3">
        <f t="shared" si="14"/>
        <v>17356.041680000002</v>
      </c>
      <c r="H719" s="3">
        <f t="shared" si="15"/>
        <v>0.27000000000043656</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33867.25</v>
      </c>
      <c r="D725" s="2">
        <f>'PR-RAS'!E732</f>
        <v>51805.05</v>
      </c>
      <c r="E725" s="2">
        <v>0</v>
      </c>
      <c r="F725" s="2">
        <v>0</v>
      </c>
      <c r="G725" s="3">
        <f t="shared" si="14"/>
        <v>99533.6014</v>
      </c>
      <c r="H725" s="3">
        <f t="shared" si="15"/>
        <v>0.30000000000291038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41207.32</v>
      </c>
      <c r="D726" s="2">
        <f>'PR-RAS'!E733</f>
        <v>58002.77</v>
      </c>
      <c r="E726" s="2">
        <v>0</v>
      </c>
      <c r="F726" s="2">
        <v>0</v>
      </c>
      <c r="G726" s="3">
        <f t="shared" si="14"/>
        <v>113979.32349999998</v>
      </c>
      <c r="H726" s="3">
        <f t="shared" si="15"/>
        <v>0.55000000000291038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102585.69</v>
      </c>
      <c r="D727" s="2">
        <f>'PR-RAS'!E734</f>
        <v>101159.51</v>
      </c>
      <c r="E727" s="2">
        <v>0</v>
      </c>
      <c r="F727" s="2">
        <v>0</v>
      </c>
      <c r="G727" s="3">
        <f t="shared" si="14"/>
        <v>221360.81945999997</v>
      </c>
      <c r="H727" s="3">
        <f t="shared" si="15"/>
        <v>0.80000000000291038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14044.23</v>
      </c>
      <c r="D729" s="2">
        <f>'PR-RAS'!E736</f>
        <v>13941.8</v>
      </c>
      <c r="E729" s="2">
        <v>0</v>
      </c>
      <c r="F729" s="2">
        <v>0</v>
      </c>
      <c r="G729" s="3">
        <f t="shared" si="14"/>
        <v>30523.46024</v>
      </c>
      <c r="H729" s="3">
        <f t="shared" si="15"/>
        <v>0.43000000000029104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106994.69</v>
      </c>
      <c r="D730" s="2">
        <f>'PR-RAS'!E737</f>
        <v>107708.11</v>
      </c>
      <c r="E730" s="2">
        <v>0</v>
      </c>
      <c r="F730" s="2">
        <v>0</v>
      </c>
      <c r="G730" s="3">
        <f t="shared" si="14"/>
        <v>235037.55339000002</v>
      </c>
      <c r="H730" s="3">
        <f t="shared" si="15"/>
        <v>0.41999999999825377</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207425.16</v>
      </c>
      <c r="D731" s="2">
        <f>'PR-RAS'!E738</f>
        <v>253552.83</v>
      </c>
      <c r="E731" s="2">
        <v>0</v>
      </c>
      <c r="F731" s="2">
        <v>0</v>
      </c>
      <c r="G731" s="3">
        <f t="shared" si="14"/>
        <v>521607.49859999993</v>
      </c>
      <c r="H731" s="3">
        <f t="shared" si="15"/>
        <v>0.33000000001629815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58647.86</v>
      </c>
      <c r="D732" s="2">
        <f>'PR-RAS'!E739</f>
        <v>37154.19</v>
      </c>
      <c r="E732" s="2">
        <v>0</v>
      </c>
      <c r="F732" s="2">
        <v>0</v>
      </c>
      <c r="G732" s="3">
        <f t="shared" si="14"/>
        <v>97191.011439999987</v>
      </c>
      <c r="H732" s="3">
        <f t="shared" si="15"/>
        <v>0.33000000000174623</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26609.08</v>
      </c>
      <c r="D734" s="2">
        <f>'PR-RAS'!E741</f>
        <v>80481.87</v>
      </c>
      <c r="E734" s="2">
        <v>0</v>
      </c>
      <c r="F734" s="2">
        <v>0</v>
      </c>
      <c r="G734" s="3">
        <f t="shared" si="14"/>
        <v>137490.87706</v>
      </c>
      <c r="H734" s="3">
        <f t="shared" si="15"/>
        <v>0.21000000000640284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17370.96</v>
      </c>
      <c r="D735" s="2">
        <f>'PR-RAS'!E742</f>
        <v>27308.28</v>
      </c>
      <c r="E735" s="2">
        <v>0</v>
      </c>
      <c r="F735" s="2">
        <v>0</v>
      </c>
      <c r="G735" s="3">
        <f t="shared" si="14"/>
        <v>52838.83967999999</v>
      </c>
      <c r="H735" s="3">
        <f t="shared" si="15"/>
        <v>0.31999999999970896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210</v>
      </c>
      <c r="D736" s="2">
        <f>'PR-RAS'!E743</f>
        <v>50</v>
      </c>
      <c r="E736" s="2">
        <v>0</v>
      </c>
      <c r="F736" s="2">
        <v>0</v>
      </c>
      <c r="G736" s="3">
        <f t="shared" ref="G736:G737" si="28">(B736/1000)*(C736*1+D736*2)</f>
        <v>227.85</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1988</v>
      </c>
      <c r="D737" s="2">
        <f>'PR-RAS'!E744</f>
        <v>2302</v>
      </c>
      <c r="E737" s="2">
        <v>0</v>
      </c>
      <c r="F737" s="2">
        <v>0</v>
      </c>
      <c r="G737" s="3">
        <f t="shared" si="28"/>
        <v>4851.7119999999995</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4440.28</v>
      </c>
      <c r="D750" s="2">
        <f>'PR-RAS'!E757</f>
        <v>21559.71</v>
      </c>
      <c r="E750" s="2">
        <v>0</v>
      </c>
      <c r="F750" s="2">
        <v>0</v>
      </c>
      <c r="G750" s="3">
        <f t="shared" si="14"/>
        <v>35622.215299999996</v>
      </c>
      <c r="H750" s="3">
        <f t="shared" si="15"/>
        <v>0.57000000000061846</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20370.47</v>
      </c>
      <c r="D753" s="2">
        <f>'PR-RAS'!E760</f>
        <v>16138.49</v>
      </c>
      <c r="E753" s="2">
        <v>0</v>
      </c>
      <c r="F753" s="2">
        <v>0</v>
      </c>
      <c r="G753" s="3">
        <f t="shared" si="14"/>
        <v>39590.882399999995</v>
      </c>
      <c r="H753" s="3">
        <f t="shared" si="15"/>
        <v>0.96000000000094587</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18540.39</v>
      </c>
      <c r="D770" s="2">
        <f>'PR-RAS'!E777</f>
        <v>38733.69</v>
      </c>
      <c r="E770" s="2">
        <v>0</v>
      </c>
      <c r="F770" s="2">
        <v>0</v>
      </c>
      <c r="G770" s="3">
        <f t="shared" si="14"/>
        <v>73829.975130000006</v>
      </c>
      <c r="H770" s="3">
        <f t="shared" si="15"/>
        <v>0.69999999999708962</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86461.77</v>
      </c>
      <c r="D771" s="2">
        <f>'PR-RAS'!E778</f>
        <v>353175.31</v>
      </c>
      <c r="E771" s="2">
        <v>0</v>
      </c>
      <c r="F771" s="2">
        <v>0</v>
      </c>
      <c r="G771" s="3">
        <f t="shared" si="14"/>
        <v>610465.54029999999</v>
      </c>
      <c r="H771" s="3">
        <f t="shared" si="15"/>
        <v>0.53999999999359716</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1650</v>
      </c>
      <c r="D774" s="2">
        <f>'PR-RAS'!E781</f>
        <v>1800</v>
      </c>
      <c r="E774" s="2">
        <v>0</v>
      </c>
      <c r="F774" s="2">
        <v>0</v>
      </c>
      <c r="G774" s="3">
        <f t="shared" si="14"/>
        <v>4058.25</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54975</v>
      </c>
      <c r="E780" s="2">
        <v>0</v>
      </c>
      <c r="F780" s="2">
        <v>0</v>
      </c>
      <c r="G780" s="3">
        <f t="shared" si="14"/>
        <v>85651.05</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17350</v>
      </c>
      <c r="D837" s="2">
        <f>'PR-RAS'!E844</f>
        <v>0</v>
      </c>
      <c r="E837" s="2">
        <v>0</v>
      </c>
      <c r="F837" s="2">
        <v>0</v>
      </c>
      <c r="G837" s="3">
        <f t="shared" ref="G837:G1010" si="34">(B837/1000)*(C837*1+D837*2)</f>
        <v>14504.599999999999</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93120</v>
      </c>
      <c r="D839" s="2">
        <f>'PR-RAS'!E846</f>
        <v>110280</v>
      </c>
      <c r="E839" s="2">
        <v>0</v>
      </c>
      <c r="F839" s="2">
        <v>0</v>
      </c>
      <c r="G839" s="3">
        <f t="shared" si="34"/>
        <v>262863.83999999997</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78050</v>
      </c>
      <c r="D841" s="2">
        <f>'PR-RAS'!E848</f>
        <v>159550</v>
      </c>
      <c r="E841" s="2">
        <v>0</v>
      </c>
      <c r="F841" s="2">
        <v>0</v>
      </c>
      <c r="G841" s="3">
        <f t="shared" si="34"/>
        <v>333606</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281731.43</v>
      </c>
      <c r="D843" s="2">
        <f>'PR-RAS'!E850</f>
        <v>524171.57</v>
      </c>
      <c r="E843" s="2">
        <v>0</v>
      </c>
      <c r="F843" s="2">
        <v>0</v>
      </c>
      <c r="G843" s="3">
        <f t="shared" si="34"/>
        <v>1119922.78794</v>
      </c>
      <c r="H843" s="3">
        <f t="shared" si="35"/>
        <v>0.85999999998603016</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121874.22</v>
      </c>
      <c r="D850" s="2">
        <f>'PR-RAS'!E857</f>
        <v>147947.76</v>
      </c>
      <c r="E850" s="2">
        <v>0</v>
      </c>
      <c r="F850" s="2">
        <v>0</v>
      </c>
      <c r="G850" s="3">
        <f t="shared" si="34"/>
        <v>354686.50925999996</v>
      </c>
      <c r="H850" s="3">
        <f t="shared" si="35"/>
        <v>0.45999999999185093</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900000</v>
      </c>
      <c r="D899" s="2">
        <f>'PR-RAS'!E906</f>
        <v>2599999.9900000002</v>
      </c>
      <c r="E899" s="2">
        <v>0</v>
      </c>
      <c r="F899" s="2">
        <v>0</v>
      </c>
      <c r="G899" s="3">
        <f t="shared" si="34"/>
        <v>5477799.9820400001</v>
      </c>
      <c r="H899" s="3">
        <f t="shared" si="35"/>
        <v>9.9999997764825821E-3</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405858.21</v>
      </c>
      <c r="D967" s="2">
        <f>'PR-RAS'!E974</f>
        <v>106532.52</v>
      </c>
      <c r="E967" s="2">
        <v>0</v>
      </c>
      <c r="F967" s="2">
        <v>0</v>
      </c>
      <c r="G967" s="3">
        <f t="shared" si="34"/>
        <v>597879.85950000002</v>
      </c>
      <c r="H967" s="3">
        <f t="shared" si="35"/>
        <v>0.69000000001688022</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27288.27</v>
      </c>
      <c r="D968" s="2">
        <f>'PR-RAS'!E975</f>
        <v>31947.18</v>
      </c>
      <c r="E968" s="2">
        <v>0</v>
      </c>
      <c r="F968" s="2">
        <v>0</v>
      </c>
      <c r="G968" s="3">
        <f t="shared" si="34"/>
        <v>88173.603210000001</v>
      </c>
      <c r="H968" s="3">
        <f t="shared" si="35"/>
        <v>0.4500000000007276</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188893365.25</v>
      </c>
      <c r="D1011" s="7">
        <f>BILANCA!E6</f>
        <v>192109058.25999999</v>
      </c>
      <c r="E1011" s="7">
        <v>0</v>
      </c>
      <c r="F1011" s="7">
        <v>0</v>
      </c>
      <c r="G1011" s="8">
        <f t="shared" ref="G1011:G1306" si="38">B1011/1000*C1011+B1011/500*D1011</f>
        <v>573111.48176999995</v>
      </c>
      <c r="H1011" s="8">
        <f t="shared" si="35"/>
        <v>0.50999999046325684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178843399.13</v>
      </c>
      <c r="D1012" s="2">
        <f>BILANCA!E7</f>
        <v>182666170.84</v>
      </c>
      <c r="E1012" s="2">
        <v>0</v>
      </c>
      <c r="F1012" s="2">
        <v>0</v>
      </c>
      <c r="G1012" s="3">
        <f t="shared" si="38"/>
        <v>1088351.48162</v>
      </c>
      <c r="H1012" s="3">
        <f t="shared" si="35"/>
        <v>0.28999999165534973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113000144.51000001</v>
      </c>
      <c r="D1013" s="2">
        <f>BILANCA!E8</f>
        <v>113026959.79999998</v>
      </c>
      <c r="E1013" s="2">
        <v>0</v>
      </c>
      <c r="F1013" s="2">
        <v>0</v>
      </c>
      <c r="G1013" s="3">
        <f t="shared" si="38"/>
        <v>1017162.19233</v>
      </c>
      <c r="H1013" s="3">
        <f t="shared" si="35"/>
        <v>0.6900000125169754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112861013.28</v>
      </c>
      <c r="D1014" s="2">
        <f>BILANCA!E9</f>
        <v>112897929.98999999</v>
      </c>
      <c r="E1014" s="2">
        <v>0</v>
      </c>
      <c r="F1014" s="2">
        <v>0</v>
      </c>
      <c r="G1014" s="3">
        <f t="shared" si="38"/>
        <v>1354627.4930400001</v>
      </c>
      <c r="H1014" s="3">
        <f t="shared" si="35"/>
        <v>0.29000000655651093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239350.62</v>
      </c>
      <c r="D1015" s="2">
        <f>BILANCA!E10</f>
        <v>237938.71</v>
      </c>
      <c r="E1015" s="2">
        <v>0</v>
      </c>
      <c r="F1015" s="2">
        <v>0</v>
      </c>
      <c r="G1015" s="3">
        <f t="shared" si="38"/>
        <v>3576.1401999999998</v>
      </c>
      <c r="H1015" s="3">
        <f t="shared" si="35"/>
        <v>0.67000000001280569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100219.39</v>
      </c>
      <c r="D1016" s="2">
        <f>BILANCA!E11</f>
        <v>108908.9</v>
      </c>
      <c r="E1016" s="2">
        <v>0</v>
      </c>
      <c r="F1016" s="2">
        <v>0</v>
      </c>
      <c r="G1016" s="3">
        <f t="shared" si="38"/>
        <v>1908.2231400000001</v>
      </c>
      <c r="H1016" s="3">
        <f t="shared" si="35"/>
        <v>0.49000000000523869</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65163677.699999988</v>
      </c>
      <c r="D1017" s="2">
        <f>BILANCA!E12</f>
        <v>68961311.019999996</v>
      </c>
      <c r="E1017" s="2">
        <v>0</v>
      </c>
      <c r="F1017" s="2">
        <v>0</v>
      </c>
      <c r="G1017" s="3">
        <f t="shared" si="38"/>
        <v>1421604.09818</v>
      </c>
      <c r="H1017" s="3">
        <f t="shared" si="35"/>
        <v>0.32000000774860382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57419759.169999994</v>
      </c>
      <c r="D1018" s="2">
        <f>BILANCA!E13</f>
        <v>60929048.599999994</v>
      </c>
      <c r="E1018" s="2">
        <v>0</v>
      </c>
      <c r="F1018" s="2">
        <v>0</v>
      </c>
      <c r="G1018" s="3">
        <f t="shared" si="38"/>
        <v>1434222.85096</v>
      </c>
      <c r="H1018" s="3">
        <f t="shared" si="35"/>
        <v>0.57000000029802322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11579570.4</v>
      </c>
      <c r="D1019" s="2">
        <f>BILANCA!E14</f>
        <v>12322707.59</v>
      </c>
      <c r="E1019" s="2">
        <v>0</v>
      </c>
      <c r="F1019" s="2">
        <v>0</v>
      </c>
      <c r="G1019" s="3">
        <f t="shared" si="38"/>
        <v>326024.87021999998</v>
      </c>
      <c r="H1019" s="3">
        <f t="shared" si="35"/>
        <v>0.81000000052154064</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36971080</v>
      </c>
      <c r="D1020" s="2">
        <f>BILANCA!E15</f>
        <v>37964437.530000001</v>
      </c>
      <c r="E1020" s="2">
        <v>0</v>
      </c>
      <c r="F1020" s="2">
        <v>0</v>
      </c>
      <c r="G1020" s="3">
        <f t="shared" si="38"/>
        <v>1128999.5506</v>
      </c>
      <c r="H1020" s="3">
        <f t="shared" si="35"/>
        <v>0.4699999988079071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17369194.300000001</v>
      </c>
      <c r="D1021" s="2">
        <f>BILANCA!E16</f>
        <v>17405694.300000001</v>
      </c>
      <c r="E1021" s="2">
        <v>0</v>
      </c>
      <c r="F1021" s="2">
        <v>0</v>
      </c>
      <c r="G1021" s="3">
        <f t="shared" si="38"/>
        <v>573986.41189999995</v>
      </c>
      <c r="H1021" s="3">
        <f t="shared" si="35"/>
        <v>0.60000000149011612</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9902700.9299999997</v>
      </c>
      <c r="D1022" s="2">
        <f>BILANCA!E17</f>
        <v>13440945.050000001</v>
      </c>
      <c r="E1022" s="2">
        <v>0</v>
      </c>
      <c r="F1022" s="2">
        <v>0</v>
      </c>
      <c r="G1022" s="3">
        <f t="shared" si="38"/>
        <v>441415.09236000007</v>
      </c>
      <c r="H1022" s="3">
        <f t="shared" si="35"/>
        <v>0.12000000104308128</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18402786.460000001</v>
      </c>
      <c r="D1023" s="2">
        <f>BILANCA!E18</f>
        <v>20204735.870000001</v>
      </c>
      <c r="E1023" s="2">
        <v>0</v>
      </c>
      <c r="F1023" s="2">
        <v>0</v>
      </c>
      <c r="G1023" s="3">
        <f t="shared" si="38"/>
        <v>764559.35660000006</v>
      </c>
      <c r="H1023" s="3">
        <f t="shared" si="35"/>
        <v>0.58999999985098839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1318753.3299999996</v>
      </c>
      <c r="D1024" s="2">
        <f>BILANCA!E19</f>
        <v>1295716.4399999995</v>
      </c>
      <c r="E1024" s="2">
        <v>0</v>
      </c>
      <c r="F1024" s="2">
        <v>0</v>
      </c>
      <c r="G1024" s="3">
        <f t="shared" si="38"/>
        <v>54742.606939999983</v>
      </c>
      <c r="H1024" s="3">
        <f t="shared" si="35"/>
        <v>0.76999999908730388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892504.27</v>
      </c>
      <c r="D1025" s="2">
        <f>BILANCA!E20</f>
        <v>930891.48</v>
      </c>
      <c r="E1025" s="2">
        <v>0</v>
      </c>
      <c r="F1025" s="2">
        <v>0</v>
      </c>
      <c r="G1025" s="3">
        <f t="shared" si="38"/>
        <v>41314.308449999997</v>
      </c>
      <c r="H1025" s="3">
        <f t="shared" si="35"/>
        <v>0.75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344858.9</v>
      </c>
      <c r="D1026" s="2">
        <f>BILANCA!E21</f>
        <v>387923.92</v>
      </c>
      <c r="E1026" s="2">
        <v>0</v>
      </c>
      <c r="F1026" s="2">
        <v>0</v>
      </c>
      <c r="G1026" s="3">
        <f t="shared" si="38"/>
        <v>17931.307840000001</v>
      </c>
      <c r="H1026" s="3">
        <f t="shared" si="35"/>
        <v>0.17999999999301508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230659.84</v>
      </c>
      <c r="D1027" s="2">
        <f>BILANCA!E22</f>
        <v>250299.24</v>
      </c>
      <c r="E1027" s="2">
        <v>0</v>
      </c>
      <c r="F1027" s="2">
        <v>0</v>
      </c>
      <c r="G1027" s="3">
        <f t="shared" si="38"/>
        <v>12431.391440000001</v>
      </c>
      <c r="H1027" s="3">
        <f t="shared" si="35"/>
        <v>0.39999999999417923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15612.99</v>
      </c>
      <c r="D1029" s="2">
        <f>BILANCA!E24</f>
        <v>16127.01</v>
      </c>
      <c r="E1029" s="2">
        <v>0</v>
      </c>
      <c r="F1029" s="2">
        <v>0</v>
      </c>
      <c r="G1029" s="3">
        <f t="shared" si="38"/>
        <v>909.47318999999993</v>
      </c>
      <c r="H1029" s="3">
        <f t="shared" si="35"/>
        <v>2.0000000000436557E-2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340017.95</v>
      </c>
      <c r="D1030" s="2">
        <f>BILANCA!E25</f>
        <v>329787.32</v>
      </c>
      <c r="E1030" s="2">
        <v>0</v>
      </c>
      <c r="F1030" s="2">
        <v>0</v>
      </c>
      <c r="G1030" s="3">
        <f t="shared" si="38"/>
        <v>19991.8518</v>
      </c>
      <c r="H1030" s="3">
        <f t="shared" si="35"/>
        <v>0.36999999999534339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2933873.61</v>
      </c>
      <c r="D1031" s="2">
        <f>BILANCA!E26</f>
        <v>3123770.92</v>
      </c>
      <c r="E1031" s="2">
        <v>0</v>
      </c>
      <c r="F1031" s="2">
        <v>0</v>
      </c>
      <c r="G1031" s="3">
        <f t="shared" si="38"/>
        <v>192809.72445000001</v>
      </c>
      <c r="H1031" s="3">
        <f t="shared" si="35"/>
        <v>0.47000000020489097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3438774.23</v>
      </c>
      <c r="D1033" s="2">
        <f>BILANCA!E28</f>
        <v>3743083.45</v>
      </c>
      <c r="E1033" s="2">
        <v>0</v>
      </c>
      <c r="F1033" s="2">
        <v>0</v>
      </c>
      <c r="G1033" s="3">
        <f t="shared" si="38"/>
        <v>251273.64598999999</v>
      </c>
      <c r="H1033" s="3">
        <f t="shared" si="35"/>
        <v>0.68000000016763806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173966.22999999998</v>
      </c>
      <c r="D1034" s="2">
        <f>BILANCA!E29</f>
        <v>227960.43000000005</v>
      </c>
      <c r="E1034" s="2">
        <v>0</v>
      </c>
      <c r="F1034" s="2">
        <v>0</v>
      </c>
      <c r="G1034" s="3">
        <f t="shared" si="38"/>
        <v>15117.290160000002</v>
      </c>
      <c r="H1034" s="3">
        <f t="shared" si="35"/>
        <v>0.66000000003259629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290852.71000000002</v>
      </c>
      <c r="D1035" s="2">
        <f>BILANCA!E30</f>
        <v>383947.64</v>
      </c>
      <c r="E1035" s="2">
        <v>0</v>
      </c>
      <c r="F1035" s="2">
        <v>0</v>
      </c>
      <c r="G1035" s="3">
        <f t="shared" si="38"/>
        <v>26468.699750000003</v>
      </c>
      <c r="H1035" s="3">
        <f t="shared" si="35"/>
        <v>0.6499999999650754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19026.53</v>
      </c>
      <c r="D1037" s="2">
        <f>BILANCA!E32</f>
        <v>19026.53</v>
      </c>
      <c r="E1037" s="2">
        <v>0</v>
      </c>
      <c r="F1037" s="2">
        <v>0</v>
      </c>
      <c r="G1037" s="3">
        <f t="shared" si="38"/>
        <v>1541.1489299999998</v>
      </c>
      <c r="H1037" s="3">
        <f t="shared" si="35"/>
        <v>0.94000000000232831</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135913.01</v>
      </c>
      <c r="D1039" s="2">
        <f>BILANCA!E34</f>
        <v>175013.74</v>
      </c>
      <c r="E1039" s="2">
        <v>0</v>
      </c>
      <c r="F1039" s="2">
        <v>0</v>
      </c>
      <c r="G1039" s="3">
        <f t="shared" si="38"/>
        <v>14092.274210000001</v>
      </c>
      <c r="H1039" s="3">
        <f t="shared" si="35"/>
        <v>0.27000000001862645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1432314.28</v>
      </c>
      <c r="D1040" s="2">
        <f>BILANCA!E35</f>
        <v>1452314.1300000001</v>
      </c>
      <c r="E1040" s="2">
        <v>0</v>
      </c>
      <c r="F1040" s="2">
        <v>0</v>
      </c>
      <c r="G1040" s="3">
        <f t="shared" si="38"/>
        <v>130108.27619999999</v>
      </c>
      <c r="H1040" s="3">
        <f t="shared" si="35"/>
        <v>0.41000000014901161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1105213.01</v>
      </c>
      <c r="D1041" s="2">
        <f>BILANCA!E36</f>
        <v>1137558.74</v>
      </c>
      <c r="E1041" s="2">
        <v>0</v>
      </c>
      <c r="F1041" s="2">
        <v>0</v>
      </c>
      <c r="G1041" s="3">
        <f t="shared" si="38"/>
        <v>104790.24518999999</v>
      </c>
      <c r="H1041" s="3">
        <f t="shared" si="35"/>
        <v>0.27000000001862645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178520.45</v>
      </c>
      <c r="D1042" s="2">
        <f>BILANCA!E37</f>
        <v>166174.57</v>
      </c>
      <c r="E1042" s="2">
        <v>0</v>
      </c>
      <c r="F1042" s="2">
        <v>0</v>
      </c>
      <c r="G1042" s="3">
        <f t="shared" si="38"/>
        <v>16347.826880000001</v>
      </c>
      <c r="H1042" s="3">
        <f t="shared" si="35"/>
        <v>0.88000000000465661</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183688.37</v>
      </c>
      <c r="D1043" s="2">
        <f>BILANCA!E38</f>
        <v>183688.37</v>
      </c>
      <c r="E1043" s="2">
        <v>0</v>
      </c>
      <c r="F1043" s="2">
        <v>0</v>
      </c>
      <c r="G1043" s="3">
        <f t="shared" si="38"/>
        <v>18185.148630000003</v>
      </c>
      <c r="H1043" s="3">
        <f t="shared" si="35"/>
        <v>0.73999999999068677</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6727.38</v>
      </c>
      <c r="D1044" s="2">
        <f>BILANCA!E39</f>
        <v>6727.38</v>
      </c>
      <c r="E1044" s="2">
        <v>0</v>
      </c>
      <c r="F1044" s="2">
        <v>0</v>
      </c>
      <c r="G1044" s="3">
        <f t="shared" si="38"/>
        <v>686.19276000000013</v>
      </c>
      <c r="H1044" s="3">
        <f t="shared" si="35"/>
        <v>0.76000000000021828</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41834.93</v>
      </c>
      <c r="D1045" s="2">
        <f>BILANCA!E40</f>
        <v>41834.93</v>
      </c>
      <c r="E1045" s="2">
        <v>0</v>
      </c>
      <c r="F1045" s="2">
        <v>0</v>
      </c>
      <c r="G1045" s="3">
        <f t="shared" si="38"/>
        <v>4392.6676500000003</v>
      </c>
      <c r="H1045" s="3">
        <f t="shared" si="35"/>
        <v>0.13999999999941792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5007.66</v>
      </c>
      <c r="D1046" s="2">
        <f>BILANCA!E41</f>
        <v>5007.66</v>
      </c>
      <c r="E1046" s="2">
        <v>0</v>
      </c>
      <c r="F1046" s="2">
        <v>0</v>
      </c>
      <c r="G1046" s="3">
        <f t="shared" si="38"/>
        <v>540.82727999999997</v>
      </c>
      <c r="H1046" s="3">
        <f t="shared" si="35"/>
        <v>0.68000000000029104</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5007.66</v>
      </c>
      <c r="D1047" s="2">
        <f>BILANCA!E42</f>
        <v>5007.66</v>
      </c>
      <c r="E1047" s="2">
        <v>0</v>
      </c>
      <c r="F1047" s="2">
        <v>0</v>
      </c>
      <c r="G1047" s="3">
        <f t="shared" si="38"/>
        <v>555.85025999999993</v>
      </c>
      <c r="H1047" s="3">
        <f t="shared" si="35"/>
        <v>0.68000000000029104</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4813877.03</v>
      </c>
      <c r="D1050" s="2">
        <f>BILANCA!E45</f>
        <v>5051263.76</v>
      </c>
      <c r="E1050" s="2">
        <v>0</v>
      </c>
      <c r="F1050" s="2">
        <v>0</v>
      </c>
      <c r="G1050" s="3">
        <f t="shared" si="38"/>
        <v>596656.18200000003</v>
      </c>
      <c r="H1050" s="3">
        <f t="shared" si="35"/>
        <v>0.27000000048428774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113972.35</v>
      </c>
      <c r="D1052" s="2">
        <f>BILANCA!E47</f>
        <v>124125.43</v>
      </c>
      <c r="E1052" s="2">
        <v>0</v>
      </c>
      <c r="F1052" s="2">
        <v>0</v>
      </c>
      <c r="G1052" s="3">
        <f t="shared" si="38"/>
        <v>15213.374820000001</v>
      </c>
      <c r="H1052" s="3">
        <f t="shared" si="35"/>
        <v>0.77999999999883585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2030.66</v>
      </c>
      <c r="D1053" s="2">
        <f>BILANCA!E48</f>
        <v>2030.66</v>
      </c>
      <c r="E1053" s="2">
        <v>0</v>
      </c>
      <c r="F1053" s="2">
        <v>0</v>
      </c>
      <c r="G1053" s="3">
        <f t="shared" si="38"/>
        <v>261.95513999999997</v>
      </c>
      <c r="H1053" s="3">
        <f t="shared" si="35"/>
        <v>0.67999999999983629</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4755522.03</v>
      </c>
      <c r="D1054" s="2">
        <f>BILANCA!E49</f>
        <v>4985685.3600000003</v>
      </c>
      <c r="E1054" s="2">
        <v>0</v>
      </c>
      <c r="F1054" s="2">
        <v>0</v>
      </c>
      <c r="G1054" s="3">
        <f t="shared" si="38"/>
        <v>647983.28099999996</v>
      </c>
      <c r="H1054" s="3">
        <f t="shared" si="35"/>
        <v>0.39000000059604645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57648.01</v>
      </c>
      <c r="D1055" s="2">
        <f>BILANCA!E50</f>
        <v>60577.69</v>
      </c>
      <c r="E1055" s="2">
        <v>0</v>
      </c>
      <c r="F1055" s="2">
        <v>0</v>
      </c>
      <c r="G1055" s="3">
        <f t="shared" si="38"/>
        <v>8046.1525500000007</v>
      </c>
      <c r="H1055" s="3">
        <f t="shared" si="35"/>
        <v>0.31999999999970896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6050</v>
      </c>
      <c r="D1056" s="2">
        <f>BILANCA!E51</f>
        <v>6050</v>
      </c>
      <c r="E1056" s="2">
        <v>0</v>
      </c>
      <c r="F1056" s="2">
        <v>0</v>
      </c>
      <c r="G1056" s="3">
        <f t="shared" si="38"/>
        <v>834.90000000000009</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46757.35</v>
      </c>
      <c r="D1058" s="2">
        <f>BILANCA!E53</f>
        <v>48258.63</v>
      </c>
      <c r="E1058" s="2">
        <v>0</v>
      </c>
      <c r="F1058" s="2">
        <v>0</v>
      </c>
      <c r="G1058" s="3">
        <f t="shared" si="38"/>
        <v>6877.1812800000007</v>
      </c>
      <c r="H1058" s="3">
        <f t="shared" si="35"/>
        <v>0.72000000000116415</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108896.62</v>
      </c>
      <c r="D1059" s="2">
        <f>BILANCA!E54</f>
        <v>116152.66</v>
      </c>
      <c r="E1059" s="2">
        <v>0</v>
      </c>
      <c r="F1059" s="2">
        <v>0</v>
      </c>
      <c r="G1059" s="3">
        <f t="shared" si="38"/>
        <v>16718.895059999999</v>
      </c>
      <c r="H1059" s="3">
        <f t="shared" si="35"/>
        <v>0.72000000000116415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155653.97</v>
      </c>
      <c r="D1060" s="2">
        <f>BILANCA!E55</f>
        <v>164411.29</v>
      </c>
      <c r="E1060" s="2">
        <v>0</v>
      </c>
      <c r="F1060" s="2">
        <v>0</v>
      </c>
      <c r="G1060" s="3">
        <f t="shared" si="38"/>
        <v>24223.827499999999</v>
      </c>
      <c r="H1060" s="3">
        <f t="shared" si="35"/>
        <v>0.32000000000698492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622073.61</v>
      </c>
      <c r="D1061" s="2">
        <f>BILANCA!E56</f>
        <v>622073.61</v>
      </c>
      <c r="E1061" s="2">
        <v>0</v>
      </c>
      <c r="F1061" s="2">
        <v>0</v>
      </c>
      <c r="G1061" s="3">
        <f t="shared" si="38"/>
        <v>95177.262329999998</v>
      </c>
      <c r="H1061" s="3">
        <f t="shared" si="35"/>
        <v>0.78000000002793968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622073.61</v>
      </c>
      <c r="D1062" s="2">
        <f>BILANCA!E57</f>
        <v>622073.61</v>
      </c>
      <c r="E1062" s="2">
        <v>0</v>
      </c>
      <c r="F1062" s="2">
        <v>0</v>
      </c>
      <c r="G1062" s="3">
        <f t="shared" si="38"/>
        <v>97043.483159999989</v>
      </c>
      <c r="H1062" s="3">
        <f t="shared" si="35"/>
        <v>0.78000000002793968</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51453.31</v>
      </c>
      <c r="D1068" s="2">
        <f>BILANCA!E63</f>
        <v>49776.41</v>
      </c>
      <c r="E1068" s="2">
        <v>0</v>
      </c>
      <c r="F1068" s="2">
        <v>0</v>
      </c>
      <c r="G1068" s="3">
        <f t="shared" si="38"/>
        <v>8758.3555400000005</v>
      </c>
      <c r="H1068" s="3">
        <f t="shared" si="35"/>
        <v>0.72000000000116415</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51453.31</v>
      </c>
      <c r="D1072" s="2">
        <f>BILANCA!E67</f>
        <v>49776.41</v>
      </c>
      <c r="E1072" s="2">
        <v>0</v>
      </c>
      <c r="F1072" s="2">
        <v>0</v>
      </c>
      <c r="G1072" s="3">
        <f t="shared" si="38"/>
        <v>9362.3800599999995</v>
      </c>
      <c r="H1072" s="3">
        <f t="shared" si="35"/>
        <v>0.72000000000116415</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10049966.119999999</v>
      </c>
      <c r="D1074" s="2">
        <f>BILANCA!E69</f>
        <v>9442887.4199999999</v>
      </c>
      <c r="E1074" s="2">
        <v>0</v>
      </c>
      <c r="F1074" s="2">
        <v>0</v>
      </c>
      <c r="G1074" s="3">
        <f t="shared" si="38"/>
        <v>1851887.4214400002</v>
      </c>
      <c r="H1074" s="3">
        <f t="shared" si="35"/>
        <v>0.53999999910593033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2727474.06</v>
      </c>
      <c r="D1075" s="2">
        <f>BILANCA!E70</f>
        <v>2254971.2799999998</v>
      </c>
      <c r="E1075" s="2">
        <v>0</v>
      </c>
      <c r="F1075" s="2">
        <v>0</v>
      </c>
      <c r="G1075" s="3">
        <f t="shared" si="38"/>
        <v>470432.08029999997</v>
      </c>
      <c r="H1075" s="3">
        <f t="shared" si="35"/>
        <v>0.33999999985098839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2727474.06</v>
      </c>
      <c r="D1076" s="2">
        <f>BILANCA!E71</f>
        <v>2254971.2799999998</v>
      </c>
      <c r="E1076" s="2">
        <v>0</v>
      </c>
      <c r="F1076" s="2">
        <v>0</v>
      </c>
      <c r="G1076" s="3">
        <f t="shared" si="38"/>
        <v>477669.49691999995</v>
      </c>
      <c r="H1076" s="3">
        <f t="shared" si="35"/>
        <v>0.33999999985098839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2727474.06</v>
      </c>
      <c r="D1078" s="2">
        <f>BILANCA!E73</f>
        <v>2254971.2799999998</v>
      </c>
      <c r="E1078" s="2">
        <v>0</v>
      </c>
      <c r="F1078" s="2">
        <v>0</v>
      </c>
      <c r="G1078" s="3">
        <f t="shared" si="38"/>
        <v>492144.33016000001</v>
      </c>
      <c r="H1078" s="3">
        <f t="shared" si="35"/>
        <v>0.33999999985098839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73362.39</v>
      </c>
      <c r="D1087" s="2">
        <f>BILANCA!E82</f>
        <v>82867.58</v>
      </c>
      <c r="E1087" s="2">
        <v>0</v>
      </c>
      <c r="F1087" s="2">
        <v>0</v>
      </c>
      <c r="G1087" s="3">
        <f t="shared" si="38"/>
        <v>18410.511350000001</v>
      </c>
      <c r="H1087" s="3">
        <f t="shared" si="35"/>
        <v>0.80999999999767169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25585.57</v>
      </c>
      <c r="D1088" s="2">
        <f>BILANCA!E83</f>
        <v>25585.57</v>
      </c>
      <c r="E1088" s="2">
        <v>0</v>
      </c>
      <c r="F1088" s="2">
        <v>0</v>
      </c>
      <c r="G1088" s="3">
        <f t="shared" si="38"/>
        <v>5987.0233799999996</v>
      </c>
      <c r="H1088" s="3">
        <f t="shared" si="35"/>
        <v>0.86000000000058208</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47776.82</v>
      </c>
      <c r="D1092" s="2">
        <f>BILANCA!E87</f>
        <v>57282.01</v>
      </c>
      <c r="E1092" s="2">
        <v>0</v>
      </c>
      <c r="F1092" s="2">
        <v>0</v>
      </c>
      <c r="G1092" s="3">
        <f t="shared" si="38"/>
        <v>13311.94888</v>
      </c>
      <c r="H1092" s="3">
        <f t="shared" si="35"/>
        <v>0.19000000000232831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571512.16999999993</v>
      </c>
      <c r="D1093" s="2">
        <f>BILANCA!E88</f>
        <v>580221.90999999992</v>
      </c>
      <c r="E1093" s="2">
        <v>0</v>
      </c>
      <c r="F1093" s="2">
        <v>0</v>
      </c>
      <c r="G1093" s="3">
        <f t="shared" si="38"/>
        <v>143752.34716999999</v>
      </c>
      <c r="H1093" s="3">
        <f t="shared" si="35"/>
        <v>0.26000000000931323</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571512.16999999993</v>
      </c>
      <c r="D1094" s="2">
        <f>BILANCA!E89</f>
        <v>580221.90999999992</v>
      </c>
      <c r="E1094" s="2">
        <v>0</v>
      </c>
      <c r="F1094" s="2">
        <v>0</v>
      </c>
      <c r="G1094" s="3">
        <f t="shared" si="38"/>
        <v>145484.30315999998</v>
      </c>
      <c r="H1094" s="3">
        <f t="shared" si="35"/>
        <v>0.26000000000931323</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556206.94999999995</v>
      </c>
      <c r="D1095" s="2">
        <f>BILANCA!E90</f>
        <v>564916.68999999994</v>
      </c>
      <c r="E1095" s="2">
        <v>0</v>
      </c>
      <c r="F1095" s="2">
        <v>0</v>
      </c>
      <c r="G1095" s="3">
        <f t="shared" si="38"/>
        <v>143313.42804999999</v>
      </c>
      <c r="H1095" s="3">
        <f t="shared" si="35"/>
        <v>0.36000000010244548</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15305.22</v>
      </c>
      <c r="D1103" s="2">
        <f>BILANCA!E98</f>
        <v>15305.22</v>
      </c>
      <c r="E1103" s="2">
        <v>0</v>
      </c>
      <c r="F1103" s="2">
        <v>0</v>
      </c>
      <c r="G1103" s="3">
        <f t="shared" si="38"/>
        <v>4270.1563800000004</v>
      </c>
      <c r="H1103" s="3">
        <f t="shared" si="41"/>
        <v>0.43999999999869033</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23890.11</v>
      </c>
      <c r="D1124" s="2">
        <f>BILANCA!E119</f>
        <v>0</v>
      </c>
      <c r="E1124" s="2">
        <v>0</v>
      </c>
      <c r="F1124" s="2">
        <v>0</v>
      </c>
      <c r="G1124" s="3">
        <f t="shared" si="38"/>
        <v>2723.4725400000002</v>
      </c>
      <c r="H1124" s="3">
        <f t="shared" si="41"/>
        <v>0.11000000000058208</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23890.11</v>
      </c>
      <c r="D1125" s="2">
        <f>BILANCA!E120</f>
        <v>0</v>
      </c>
      <c r="E1125" s="2">
        <v>0</v>
      </c>
      <c r="F1125" s="2">
        <v>0</v>
      </c>
      <c r="G1125" s="3">
        <f t="shared" si="38"/>
        <v>2747.36265</v>
      </c>
      <c r="H1125" s="3">
        <f t="shared" si="41"/>
        <v>0.11000000000058208</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23890.11</v>
      </c>
      <c r="D1131" s="2">
        <f>BILANCA!E126</f>
        <v>0</v>
      </c>
      <c r="E1131" s="2">
        <v>0</v>
      </c>
      <c r="F1131" s="2">
        <v>0</v>
      </c>
      <c r="G1131" s="3">
        <f t="shared" si="38"/>
        <v>2890.7033099999999</v>
      </c>
      <c r="H1131" s="3">
        <f t="shared" si="41"/>
        <v>0.11000000000058208</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4738917.95</v>
      </c>
      <c r="D1140" s="2">
        <f>BILANCA!E135</f>
        <v>4738917.95</v>
      </c>
      <c r="E1140" s="2">
        <v>0</v>
      </c>
      <c r="F1140" s="2">
        <v>0</v>
      </c>
      <c r="G1140" s="3">
        <f t="shared" si="38"/>
        <v>1848178.0005000001</v>
      </c>
      <c r="H1140" s="3">
        <f t="shared" si="41"/>
        <v>9.999999962747097E-2</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4738917.95</v>
      </c>
      <c r="D1141" s="2">
        <f>BILANCA!E136</f>
        <v>4738917.95</v>
      </c>
      <c r="E1141" s="2">
        <v>0</v>
      </c>
      <c r="F1141" s="2">
        <v>0</v>
      </c>
      <c r="G1141" s="3">
        <f t="shared" si="38"/>
        <v>1862394.7543500003</v>
      </c>
      <c r="H1141" s="3">
        <f t="shared" si="41"/>
        <v>9.999999962747097E-2</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4518245.8</v>
      </c>
      <c r="D1145" s="2">
        <f>BILANCA!E140</f>
        <v>4518245.8</v>
      </c>
      <c r="E1145" s="2">
        <v>0</v>
      </c>
      <c r="F1145" s="2">
        <v>0</v>
      </c>
      <c r="G1145" s="3">
        <f t="shared" si="38"/>
        <v>1829889.5489999999</v>
      </c>
      <c r="H1145" s="3">
        <f t="shared" si="41"/>
        <v>0.40000000037252903</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220672.15</v>
      </c>
      <c r="D1147" s="2">
        <f>BILANCA!E142</f>
        <v>220672.15</v>
      </c>
      <c r="E1147" s="2">
        <v>0</v>
      </c>
      <c r="F1147" s="2">
        <v>0</v>
      </c>
      <c r="G1147" s="3">
        <f t="shared" si="38"/>
        <v>90696.253650000013</v>
      </c>
      <c r="H1147" s="3">
        <f t="shared" si="41"/>
        <v>0.29999999998835847</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1882033.1299999997</v>
      </c>
      <c r="D1152" s="2">
        <f>BILANCA!E147</f>
        <v>1760034.1499999994</v>
      </c>
      <c r="E1152" s="2">
        <v>0</v>
      </c>
      <c r="F1152" s="2">
        <v>0</v>
      </c>
      <c r="G1152" s="3">
        <f t="shared" si="38"/>
        <v>767098.40305999969</v>
      </c>
      <c r="H1152" s="3">
        <f t="shared" si="41"/>
        <v>0.2799999990966171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986927.7</v>
      </c>
      <c r="D1153" s="2">
        <f>BILANCA!E148</f>
        <v>805614.85</v>
      </c>
      <c r="E1153" s="2">
        <v>0</v>
      </c>
      <c r="F1153" s="2">
        <v>0</v>
      </c>
      <c r="G1153" s="3">
        <f t="shared" si="38"/>
        <v>371536.50819999992</v>
      </c>
      <c r="H1153" s="3">
        <f t="shared" si="41"/>
        <v>0.45000000006984919</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149026.99</v>
      </c>
      <c r="E1155" s="2">
        <v>0</v>
      </c>
      <c r="F1155" s="2">
        <v>0</v>
      </c>
      <c r="G1155" s="3">
        <f t="shared" si="38"/>
        <v>43217.827099999995</v>
      </c>
      <c r="H1155" s="3">
        <f t="shared" si="41"/>
        <v>1.0000000009313226E-2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57979.99</v>
      </c>
      <c r="E1157" s="2">
        <v>0</v>
      </c>
      <c r="F1157" s="2">
        <v>0</v>
      </c>
      <c r="G1157" s="3">
        <f t="shared" si="38"/>
        <v>17046.117059999997</v>
      </c>
      <c r="H1157" s="3">
        <f t="shared" si="41"/>
        <v>1.0000000002037268E-2</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91047</v>
      </c>
      <c r="E1160" s="2">
        <v>0</v>
      </c>
      <c r="F1160" s="2">
        <v>0</v>
      </c>
      <c r="G1160" s="3">
        <f t="shared" si="38"/>
        <v>27314.1</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1898998.03</v>
      </c>
      <c r="D1164" s="2">
        <f>BILANCA!E159</f>
        <v>1754457.03</v>
      </c>
      <c r="E1164" s="2">
        <v>0</v>
      </c>
      <c r="F1164" s="2">
        <v>0</v>
      </c>
      <c r="G1164" s="3">
        <f t="shared" si="38"/>
        <v>832818.46185999992</v>
      </c>
      <c r="H1164" s="3">
        <f t="shared" si="41"/>
        <v>6.0000000055879354E-2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1005855.2</v>
      </c>
      <c r="D1165" s="2">
        <f>BILANCA!E160</f>
        <v>1121242.02</v>
      </c>
      <c r="E1165" s="2">
        <v>0</v>
      </c>
      <c r="F1165" s="2">
        <v>0</v>
      </c>
      <c r="G1165" s="3">
        <f t="shared" si="38"/>
        <v>503492.5822</v>
      </c>
      <c r="H1165" s="3">
        <f t="shared" si="41"/>
        <v>0.21999999997206032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185.4</v>
      </c>
      <c r="D1166" s="2">
        <f>BILANCA!E161</f>
        <v>5216</v>
      </c>
      <c r="E1166" s="2">
        <v>0</v>
      </c>
      <c r="F1166" s="2">
        <v>0</v>
      </c>
      <c r="G1166" s="3">
        <f t="shared" si="38"/>
        <v>1656.3144</v>
      </c>
      <c r="H1166" s="3">
        <f t="shared" si="41"/>
        <v>0.40000000000000568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5642.52</v>
      </c>
      <c r="D1168" s="2">
        <f>BILANCA!E163</f>
        <v>8083.28</v>
      </c>
      <c r="E1168" s="2">
        <v>0</v>
      </c>
      <c r="F1168" s="2">
        <v>0</v>
      </c>
      <c r="G1168" s="3">
        <f t="shared" si="38"/>
        <v>3445.83464</v>
      </c>
      <c r="H1168" s="3">
        <f t="shared" si="41"/>
        <v>0.75999999999930878</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2015575.72</v>
      </c>
      <c r="D1169" s="2">
        <f>BILANCA!E164</f>
        <v>2083606.02</v>
      </c>
      <c r="E1169" s="2">
        <v>0</v>
      </c>
      <c r="F1169" s="2">
        <v>0</v>
      </c>
      <c r="G1169" s="3">
        <f t="shared" si="38"/>
        <v>983063.2538399999</v>
      </c>
      <c r="H1169" s="3">
        <f t="shared" si="41"/>
        <v>0.30000000004656613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32776.31</v>
      </c>
      <c r="D1170" s="2">
        <f>BILANCA!E165</f>
        <v>25874.55</v>
      </c>
      <c r="E1170" s="2">
        <v>0</v>
      </c>
      <c r="F1170" s="2">
        <v>0</v>
      </c>
      <c r="G1170" s="3">
        <f t="shared" si="38"/>
        <v>13524.0656</v>
      </c>
      <c r="H1170" s="3">
        <f t="shared" si="41"/>
        <v>0.75999999999839929</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2601</v>
      </c>
      <c r="E1171" s="2">
        <v>0</v>
      </c>
      <c r="F1171" s="2">
        <v>0</v>
      </c>
      <c r="G1171" s="3">
        <f t="shared" si="38"/>
        <v>837.52200000000005</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32776.31</v>
      </c>
      <c r="D1172" s="2">
        <f>BILANCA!E167</f>
        <v>23273.55</v>
      </c>
      <c r="E1172" s="2">
        <v>0</v>
      </c>
      <c r="F1172" s="2">
        <v>0</v>
      </c>
      <c r="G1172" s="3">
        <f t="shared" si="38"/>
        <v>12850.39242</v>
      </c>
      <c r="H1172" s="3">
        <f t="shared" si="41"/>
        <v>0.75999999999839929</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188893365.24999997</v>
      </c>
      <c r="D1180" s="2">
        <f>BILANCA!E176</f>
        <v>192109058.25999999</v>
      </c>
      <c r="E1180" s="2">
        <v>0</v>
      </c>
      <c r="F1180" s="2">
        <v>0</v>
      </c>
      <c r="G1180" s="3">
        <f t="shared" si="38"/>
        <v>97428951.900900006</v>
      </c>
      <c r="H1180" s="3">
        <f t="shared" si="41"/>
        <v>0.50999996066093445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4632950.4200000009</v>
      </c>
      <c r="D1181" s="2">
        <f>BILANCA!E177</f>
        <v>5679132.9900000012</v>
      </c>
      <c r="E1181" s="2">
        <v>0</v>
      </c>
      <c r="F1181" s="2">
        <v>0</v>
      </c>
      <c r="G1181" s="3">
        <f t="shared" si="38"/>
        <v>2734498.0044000009</v>
      </c>
      <c r="H1181" s="3">
        <f t="shared" si="41"/>
        <v>0.42999999970197678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1664233.37</v>
      </c>
      <c r="D1182" s="2">
        <f>BILANCA!E178</f>
        <v>1980427.56</v>
      </c>
      <c r="E1182" s="2">
        <v>0</v>
      </c>
      <c r="F1182" s="2">
        <v>0</v>
      </c>
      <c r="G1182" s="3">
        <f t="shared" si="38"/>
        <v>967515.22028000001</v>
      </c>
      <c r="H1182" s="3">
        <f t="shared" si="41"/>
        <v>0.81000000005587935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616758.55000000005</v>
      </c>
      <c r="D1183" s="2">
        <f>BILANCA!E179</f>
        <v>711565.17</v>
      </c>
      <c r="E1183" s="2">
        <v>0</v>
      </c>
      <c r="F1183" s="2">
        <v>0</v>
      </c>
      <c r="G1183" s="3">
        <f t="shared" si="38"/>
        <v>352900.77797</v>
      </c>
      <c r="H1183" s="3">
        <f t="shared" si="41"/>
        <v>0.61999999999534339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615302.48</v>
      </c>
      <c r="D1184" s="2">
        <f>BILANCA!E180</f>
        <v>886612.2</v>
      </c>
      <c r="E1184" s="2">
        <v>0</v>
      </c>
      <c r="F1184" s="2">
        <v>0</v>
      </c>
      <c r="G1184" s="3">
        <f t="shared" si="38"/>
        <v>415603.67711999995</v>
      </c>
      <c r="H1184" s="3">
        <f t="shared" si="41"/>
        <v>0.67999999993480742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8786.83</v>
      </c>
      <c r="D1185" s="2">
        <f>BILANCA!E181</f>
        <v>9892.4699999999993</v>
      </c>
      <c r="E1185" s="2">
        <v>0</v>
      </c>
      <c r="F1185" s="2">
        <v>0</v>
      </c>
      <c r="G1185" s="3">
        <f t="shared" si="38"/>
        <v>5000.0597499999994</v>
      </c>
      <c r="H1185" s="3">
        <f t="shared" si="41"/>
        <v>0.63999999999941792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5537.65</v>
      </c>
      <c r="D1187" s="2">
        <f>BILANCA!E183</f>
        <v>5614.36</v>
      </c>
      <c r="E1187" s="2">
        <v>0</v>
      </c>
      <c r="F1187" s="2">
        <v>0</v>
      </c>
      <c r="G1187" s="3">
        <f t="shared" si="38"/>
        <v>2967.6474899999994</v>
      </c>
      <c r="H1187" s="3">
        <f t="shared" si="41"/>
        <v>0.71000000000003638</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3249.18</v>
      </c>
      <c r="D1188" s="2">
        <f>BILANCA!E184</f>
        <v>4278.1099999999997</v>
      </c>
      <c r="E1188" s="2">
        <v>0</v>
      </c>
      <c r="F1188" s="2">
        <v>0</v>
      </c>
      <c r="G1188" s="3">
        <f t="shared" si="38"/>
        <v>2101.3611999999998</v>
      </c>
      <c r="H1188" s="3">
        <f t="shared" si="41"/>
        <v>0.28999999999950887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37196.959999999999</v>
      </c>
      <c r="D1189" s="2">
        <f>BILANCA!E185</f>
        <v>124983.67</v>
      </c>
      <c r="E1189" s="2">
        <v>0</v>
      </c>
      <c r="F1189" s="2">
        <v>0</v>
      </c>
      <c r="G1189" s="3">
        <f t="shared" si="38"/>
        <v>51402.409699999997</v>
      </c>
      <c r="H1189" s="3">
        <f t="shared" si="41"/>
        <v>0.37000000000261934</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1600</v>
      </c>
      <c r="E1190" s="2">
        <v>0</v>
      </c>
      <c r="F1190" s="2">
        <v>0</v>
      </c>
      <c r="G1190" s="3">
        <f>B1190/1000*C1190+B1190/500*D1190</f>
        <v>576</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1600</v>
      </c>
      <c r="E1193" s="2">
        <v>0</v>
      </c>
      <c r="F1193" s="2">
        <v>0</v>
      </c>
      <c r="G1193" s="3">
        <f t="shared" si="42"/>
        <v>585.6</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35673.199999999997</v>
      </c>
      <c r="D1198" s="2">
        <f>BILANCA!E194</f>
        <v>34519.19</v>
      </c>
      <c r="E1198" s="2">
        <v>0</v>
      </c>
      <c r="F1198" s="2">
        <v>0</v>
      </c>
      <c r="G1198" s="3">
        <f t="shared" si="38"/>
        <v>19685.777040000001</v>
      </c>
      <c r="H1198" s="3">
        <f t="shared" si="41"/>
        <v>0.38999999999941792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7570.95</v>
      </c>
      <c r="E1199" s="2">
        <v>0</v>
      </c>
      <c r="F1199" s="2">
        <v>0</v>
      </c>
      <c r="G1199" s="3">
        <f t="shared" si="38"/>
        <v>2861.8191000000002</v>
      </c>
      <c r="H1199" s="3">
        <f t="shared" si="41"/>
        <v>5.0000000000181899E-2</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350515.35</v>
      </c>
      <c r="D1200" s="2">
        <f>BILANCA!E196</f>
        <v>203683.91</v>
      </c>
      <c r="E1200" s="2">
        <v>0</v>
      </c>
      <c r="F1200" s="2">
        <v>0</v>
      </c>
      <c r="G1200" s="3">
        <f t="shared" si="38"/>
        <v>143997.80229999998</v>
      </c>
      <c r="H1200" s="3">
        <f t="shared" si="41"/>
        <v>0.43999999997322448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303715.95999999996</v>
      </c>
      <c r="D1201" s="2">
        <f>BILANCA!E197</f>
        <v>605309.07999999996</v>
      </c>
      <c r="E1201" s="2">
        <v>0</v>
      </c>
      <c r="F1201" s="2">
        <v>0</v>
      </c>
      <c r="G1201" s="3">
        <f t="shared" si="38"/>
        <v>289237.81691999995</v>
      </c>
      <c r="H1201" s="3">
        <f t="shared" si="41"/>
        <v>0.11999999999534339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72043.91</v>
      </c>
      <c r="D1202" s="2">
        <f>BILANCA!E198</f>
        <v>59592.41</v>
      </c>
      <c r="E1202" s="2">
        <v>0</v>
      </c>
      <c r="F1202" s="2">
        <v>0</v>
      </c>
      <c r="G1202" s="3">
        <f t="shared" ref="G1202:G1206" si="44">B1202/1000*C1202+B1202/500*D1202</f>
        <v>36715.916160000001</v>
      </c>
      <c r="H1202" s="3">
        <f t="shared" ref="H1202:H1206" si="45">ABS(C1202-ROUND(C1202,0))+ABS(D1202-ROUND(D1202,0))</f>
        <v>0.5</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230985.95</v>
      </c>
      <c r="D1203" s="2">
        <f>BILANCA!E199</f>
        <v>521911.44</v>
      </c>
      <c r="E1203" s="2">
        <v>0</v>
      </c>
      <c r="F1203" s="2">
        <v>0</v>
      </c>
      <c r="G1203" s="3">
        <f t="shared" si="44"/>
        <v>246038.10418999998</v>
      </c>
      <c r="H1203" s="3">
        <f t="shared" si="45"/>
        <v>0.48999999999068677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686.1</v>
      </c>
      <c r="D1206" s="2">
        <f>BILANCA!E202</f>
        <v>23805.23</v>
      </c>
      <c r="E1206" s="2">
        <v>0</v>
      </c>
      <c r="F1206" s="2">
        <v>0</v>
      </c>
      <c r="G1206" s="3">
        <f t="shared" si="44"/>
        <v>9466.1257600000008</v>
      </c>
      <c r="H1206" s="3">
        <f t="shared" si="45"/>
        <v>0.32999999999958618</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2658072.39</v>
      </c>
      <c r="D1223" s="2">
        <f>BILANCA!E219</f>
        <v>2967205.99</v>
      </c>
      <c r="E1223" s="2">
        <v>0</v>
      </c>
      <c r="F1223" s="2">
        <v>0</v>
      </c>
      <c r="G1223" s="3">
        <f t="shared" si="38"/>
        <v>1830199.17081</v>
      </c>
      <c r="H1223" s="3">
        <f t="shared" si="41"/>
        <v>0.39999999990686774</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2658072.39</v>
      </c>
      <c r="D1224" s="2">
        <f>BILANCA!E220</f>
        <v>2967205.99</v>
      </c>
      <c r="E1224" s="2">
        <v>0</v>
      </c>
      <c r="F1224" s="2">
        <v>0</v>
      </c>
      <c r="G1224" s="3">
        <f t="shared" si="38"/>
        <v>1838791.6551800002</v>
      </c>
      <c r="H1224" s="3">
        <f t="shared" si="41"/>
        <v>0.39999999990686774</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1301089.56</v>
      </c>
      <c r="D1225" s="2">
        <f>BILANCA!E221</f>
        <v>1803709.37</v>
      </c>
      <c r="E1225" s="2">
        <v>0</v>
      </c>
      <c r="F1225" s="2">
        <v>0</v>
      </c>
      <c r="G1225" s="3">
        <f t="shared" si="38"/>
        <v>1055329.2845000001</v>
      </c>
      <c r="H1225" s="3">
        <f t="shared" si="41"/>
        <v>0.81000000005587935</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25479.5</v>
      </c>
      <c r="E1227" s="2">
        <v>0</v>
      </c>
      <c r="F1227" s="2">
        <v>0</v>
      </c>
      <c r="G1227" s="3">
        <f t="shared" si="38"/>
        <v>11058.102999999999</v>
      </c>
      <c r="H1227" s="3">
        <f t="shared" si="41"/>
        <v>0.5</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1356982.83</v>
      </c>
      <c r="D1229" s="2">
        <f>BILANCA!E225</f>
        <v>1138017.1200000001</v>
      </c>
      <c r="E1229" s="2">
        <v>0</v>
      </c>
      <c r="F1229" s="2">
        <v>0</v>
      </c>
      <c r="G1229" s="3">
        <f t="shared" si="38"/>
        <v>795630.73833000008</v>
      </c>
      <c r="H1229" s="3">
        <f t="shared" si="41"/>
        <v>0.2900000000372529</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6928.7</v>
      </c>
      <c r="D1251" s="2">
        <f>BILANCA!E247</f>
        <v>126190.36</v>
      </c>
      <c r="E1251" s="2">
        <v>0</v>
      </c>
      <c r="F1251" s="2">
        <v>0</v>
      </c>
      <c r="G1251" s="3">
        <f>B1251/1000*C1251+B1251/500*D1251</f>
        <v>62493.570220000001</v>
      </c>
      <c r="H1251" s="3">
        <f>ABS(C1251-ROUND(C1251,0))+ABS(D1251-ROUND(D1251,0))</f>
        <v>0.66000000000076398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184260414.82999998</v>
      </c>
      <c r="D1255" s="2">
        <f>BILANCA!E251</f>
        <v>186429925.26999998</v>
      </c>
      <c r="E1255" s="2">
        <v>0</v>
      </c>
      <c r="F1255" s="2">
        <v>0</v>
      </c>
      <c r="G1255" s="3">
        <f t="shared" si="38"/>
        <v>136494465.01564997</v>
      </c>
      <c r="H1255" s="3">
        <f t="shared" si="41"/>
        <v>0.43999999761581421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180804335.26999998</v>
      </c>
      <c r="D1256" s="2">
        <f>BILANCA!E252</f>
        <v>184339708.60999998</v>
      </c>
      <c r="E1256" s="2">
        <v>0</v>
      </c>
      <c r="F1256" s="2">
        <v>0</v>
      </c>
      <c r="G1256" s="3">
        <f t="shared" si="38"/>
        <v>135173003.11253998</v>
      </c>
      <c r="H1256" s="3">
        <f t="shared" si="41"/>
        <v>0.65999999642372131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182792807.06999999</v>
      </c>
      <c r="D1257" s="2">
        <f>BILANCA!E253</f>
        <v>186595753.47</v>
      </c>
      <c r="E1257" s="2">
        <v>0</v>
      </c>
      <c r="F1257" s="2">
        <v>0</v>
      </c>
      <c r="G1257" s="3">
        <f t="shared" si="38"/>
        <v>137328125.56046999</v>
      </c>
      <c r="H1257" s="3">
        <f t="shared" si="41"/>
        <v>0.53999999165534973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1988471.8</v>
      </c>
      <c r="D1258" s="2">
        <f>BILANCA!E254</f>
        <v>2256044.86</v>
      </c>
      <c r="E1258" s="2">
        <v>0</v>
      </c>
      <c r="F1258" s="2">
        <v>0</v>
      </c>
      <c r="G1258" s="3">
        <f t="shared" si="38"/>
        <v>1612139.2569599999</v>
      </c>
      <c r="H1258" s="3">
        <f t="shared" si="41"/>
        <v>0.34000000008381903</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1692058.54</v>
      </c>
      <c r="D1259" s="2">
        <f>BILANCA!E255</f>
        <v>462476.58999999985</v>
      </c>
      <c r="E1259" s="2">
        <v>0</v>
      </c>
      <c r="F1259" s="2">
        <v>0</v>
      </c>
      <c r="G1259" s="3">
        <f t="shared" si="38"/>
        <v>651635.91827999987</v>
      </c>
      <c r="H1259" s="3">
        <f t="shared" si="41"/>
        <v>0.87000000011175871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6384925.7000000002</v>
      </c>
      <c r="D1260" s="2">
        <f>BILANCA!E256</f>
        <v>4627890.5999999996</v>
      </c>
      <c r="E1260" s="2">
        <v>0</v>
      </c>
      <c r="F1260" s="2">
        <v>0</v>
      </c>
      <c r="G1260" s="3">
        <f t="shared" si="38"/>
        <v>3910176.7249999996</v>
      </c>
      <c r="H1260" s="3">
        <f t="shared" si="41"/>
        <v>0.70000000018626451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4860518.9800000004</v>
      </c>
      <c r="D1261" s="2">
        <f>BILANCA!E257</f>
        <v>1958616.03</v>
      </c>
      <c r="E1261" s="2">
        <v>0</v>
      </c>
      <c r="F1261" s="2">
        <v>0</v>
      </c>
      <c r="G1261" s="3">
        <f t="shared" si="38"/>
        <v>2203215.5110400002</v>
      </c>
      <c r="H1261" s="3">
        <f t="shared" si="41"/>
        <v>4.9999999580904841E-2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1524406.72</v>
      </c>
      <c r="D1263" s="2">
        <f>BILANCA!E259</f>
        <v>2669274.5699999998</v>
      </c>
      <c r="E1263" s="2">
        <v>0</v>
      </c>
      <c r="F1263" s="2">
        <v>0</v>
      </c>
      <c r="G1263" s="3">
        <f t="shared" si="38"/>
        <v>1736327.8325799999</v>
      </c>
      <c r="H1263" s="3">
        <f t="shared" si="41"/>
        <v>0.71000000019557774</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4692867.16</v>
      </c>
      <c r="D1264" s="2">
        <f>BILANCA!E260</f>
        <v>4165414.01</v>
      </c>
      <c r="E1264" s="2">
        <v>0</v>
      </c>
      <c r="F1264" s="2">
        <v>0</v>
      </c>
      <c r="G1264" s="3">
        <f t="shared" si="38"/>
        <v>3308018.5757200001</v>
      </c>
      <c r="H1264" s="3">
        <f t="shared" si="41"/>
        <v>0.16999999992549419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4692867.16</v>
      </c>
      <c r="D1266" s="2">
        <f>BILANCA!E262</f>
        <v>4165414.01</v>
      </c>
      <c r="E1266" s="2">
        <v>0</v>
      </c>
      <c r="F1266" s="2">
        <v>0</v>
      </c>
      <c r="G1266" s="3">
        <f t="shared" si="38"/>
        <v>3334065.9660799997</v>
      </c>
      <c r="H1266" s="3">
        <f t="shared" si="41"/>
        <v>0.16999999992549419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1757509.8599999999</v>
      </c>
      <c r="D1278" s="2">
        <f>BILANCA!E274</f>
        <v>1620239.6800000002</v>
      </c>
      <c r="E1278" s="2">
        <v>0</v>
      </c>
      <c r="F1278" s="2">
        <v>0</v>
      </c>
      <c r="G1278" s="3">
        <f t="shared" si="38"/>
        <v>1339461.1109600002</v>
      </c>
      <c r="H1278" s="3">
        <f t="shared" si="41"/>
        <v>0.4599999999627471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488425.43</v>
      </c>
      <c r="D1279" s="2">
        <f>BILANCA!E275</f>
        <v>345975.32</v>
      </c>
      <c r="E1279" s="2">
        <v>0</v>
      </c>
      <c r="F1279" s="2">
        <v>0</v>
      </c>
      <c r="G1279" s="3">
        <f t="shared" ref="G1279:G1294" si="48">B1279/1000*C1279+B1279/500*D1279</f>
        <v>317521.16283000004</v>
      </c>
      <c r="H1279" s="3">
        <f t="shared" ref="H1279:H1294" si="49">ABS(C1279-ROUND(C1279,0))+ABS(D1279-ROUND(D1279,0))</f>
        <v>0.75</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149026.99</v>
      </c>
      <c r="E1281" s="2">
        <v>0</v>
      </c>
      <c r="F1281" s="2">
        <v>0</v>
      </c>
      <c r="G1281" s="3">
        <f t="shared" si="48"/>
        <v>80772.628580000004</v>
      </c>
      <c r="H1281" s="3">
        <f t="shared" si="49"/>
        <v>1.0000000009313226E-2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57979.99</v>
      </c>
      <c r="E1283" s="2">
        <v>0</v>
      </c>
      <c r="F1283" s="2">
        <v>0</v>
      </c>
      <c r="G1283" s="3">
        <f t="shared" si="48"/>
        <v>31657.074540000001</v>
      </c>
      <c r="H1283" s="3">
        <f t="shared" si="49"/>
        <v>1.0000000002037268E-2</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91047</v>
      </c>
      <c r="E1286" s="2">
        <v>0</v>
      </c>
      <c r="F1286" s="2">
        <v>0</v>
      </c>
      <c r="G1286" s="3">
        <f t="shared" si="48"/>
        <v>50257.944000000003</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919919.44</v>
      </c>
      <c r="D1290" s="2">
        <f>BILANCA!E286</f>
        <v>717956.78</v>
      </c>
      <c r="E1290" s="2">
        <v>0</v>
      </c>
      <c r="F1290" s="2">
        <v>0</v>
      </c>
      <c r="G1290" s="3">
        <f t="shared" si="48"/>
        <v>659633.24000000011</v>
      </c>
      <c r="H1290" s="3">
        <f t="shared" si="49"/>
        <v>0.65999999991618097</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349125.18</v>
      </c>
      <c r="D1291" s="2">
        <f>BILANCA!E287</f>
        <v>402325.79</v>
      </c>
      <c r="E1291" s="2">
        <v>0</v>
      </c>
      <c r="F1291" s="2">
        <v>0</v>
      </c>
      <c r="G1291" s="3">
        <f t="shared" si="48"/>
        <v>324211.26956000004</v>
      </c>
      <c r="H1291" s="3">
        <f t="shared" si="49"/>
        <v>0.39000000001396984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39.81</v>
      </c>
      <c r="D1292" s="2">
        <f>BILANCA!E288</f>
        <v>4954.8</v>
      </c>
      <c r="E1292" s="2">
        <v>0</v>
      </c>
      <c r="F1292" s="2">
        <v>0</v>
      </c>
      <c r="G1292" s="3">
        <f t="shared" si="48"/>
        <v>2805.73362</v>
      </c>
      <c r="H1292" s="3">
        <f t="shared" si="49"/>
        <v>0.38999999999981583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6511.16</v>
      </c>
      <c r="D1295" s="2">
        <f>BILANCA!E291</f>
        <v>7500.39</v>
      </c>
      <c r="E1295" s="2">
        <v>0</v>
      </c>
      <c r="F1295" s="2">
        <v>0</v>
      </c>
      <c r="G1295" s="3">
        <f t="shared" si="38"/>
        <v>6130.9028999999991</v>
      </c>
      <c r="H1295" s="3">
        <f t="shared" si="41"/>
        <v>0.5500000000001819</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2601</v>
      </c>
      <c r="E1296" s="2">
        <v>0</v>
      </c>
      <c r="F1296" s="2">
        <v>0</v>
      </c>
      <c r="G1296" s="3">
        <f t="shared" ref="G1296:G1299" si="50">B1296/1000*C1296+B1296/500*D1296</f>
        <v>1487.7719999999999</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6511.16</v>
      </c>
      <c r="D1297" s="2">
        <f>BILANCA!E293</f>
        <v>4899.3900000000003</v>
      </c>
      <c r="E1297" s="2">
        <v>0</v>
      </c>
      <c r="F1297" s="2">
        <v>0</v>
      </c>
      <c r="G1297" s="3">
        <f t="shared" si="50"/>
        <v>4680.9527799999996</v>
      </c>
      <c r="H1297" s="3">
        <f t="shared" si="51"/>
        <v>0.5500000000001819</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2374879.59</v>
      </c>
      <c r="D1301" s="2">
        <f>BILANCA!E297</f>
        <v>20264825.989999998</v>
      </c>
      <c r="E1301" s="2">
        <v>0</v>
      </c>
      <c r="F1301" s="2">
        <v>0</v>
      </c>
      <c r="G1301" s="3">
        <f t="shared" si="38"/>
        <v>12485218.686869998</v>
      </c>
      <c r="H1301" s="3">
        <f t="shared" si="41"/>
        <v>0.42000000178813934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2374879.59</v>
      </c>
      <c r="D1302" s="2">
        <f>BILANCA!E298</f>
        <v>20264825.989999998</v>
      </c>
      <c r="E1302" s="2">
        <v>0</v>
      </c>
      <c r="F1302" s="2">
        <v>0</v>
      </c>
      <c r="G1302" s="3">
        <f t="shared" si="38"/>
        <v>12528123.218439998</v>
      </c>
      <c r="H1302" s="3">
        <f t="shared" si="41"/>
        <v>0.42000000178813934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343139.58</v>
      </c>
      <c r="D1303" s="2">
        <f>BILANCA!E300</f>
        <v>343139.58</v>
      </c>
      <c r="E1303" s="2">
        <v>0</v>
      </c>
      <c r="F1303" s="2">
        <v>0</v>
      </c>
      <c r="G1303" s="3">
        <f t="shared" si="38"/>
        <v>301619.69082000002</v>
      </c>
      <c r="H1303" s="3">
        <f t="shared" si="41"/>
        <v>0.83999999996740371</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228372.59</v>
      </c>
      <c r="D1304" s="2">
        <f>BILANCA!E301</f>
        <v>237082.33</v>
      </c>
      <c r="E1304" s="2">
        <v>0</v>
      </c>
      <c r="F1304" s="2">
        <v>0</v>
      </c>
      <c r="G1304" s="3">
        <f t="shared" si="38"/>
        <v>206545.95149999997</v>
      </c>
      <c r="H1304" s="3">
        <f t="shared" si="41"/>
        <v>0.73999999999068677</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3456929.74</v>
      </c>
      <c r="D1305" s="2">
        <f>BILANCA!E302</f>
        <v>2916202.01</v>
      </c>
      <c r="E1305" s="2">
        <v>0</v>
      </c>
      <c r="F1305" s="2">
        <v>0</v>
      </c>
      <c r="G1305" s="3">
        <f t="shared" si="38"/>
        <v>2740353.4591999995</v>
      </c>
      <c r="H1305" s="3">
        <f t="shared" si="41"/>
        <v>0.26999999955296516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440679.11</v>
      </c>
      <c r="D1306" s="2">
        <f>BILANCA!E303</f>
        <v>927438.16</v>
      </c>
      <c r="E1306" s="2">
        <v>0</v>
      </c>
      <c r="F1306" s="2">
        <v>0</v>
      </c>
      <c r="G1306" s="3">
        <f t="shared" si="38"/>
        <v>679484.40728000004</v>
      </c>
      <c r="H1306" s="3">
        <f t="shared" si="41"/>
        <v>0.27000000001862645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1012114.25</v>
      </c>
      <c r="D1307" s="2">
        <f>BILANCA!E304</f>
        <v>1104741.47</v>
      </c>
      <c r="E1307" s="2">
        <v>0</v>
      </c>
      <c r="F1307" s="2">
        <v>0</v>
      </c>
      <c r="G1307" s="3">
        <f>B1307/1000*C1307+B1307/500*D1307</f>
        <v>956814.36543000001</v>
      </c>
      <c r="H1307" s="3">
        <f>ABS(C1307-ROUND(C1307,0))+ABS(D1307-ROUND(D1307,0))</f>
        <v>0.71999999997206032</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32776.31</v>
      </c>
      <c r="D1308" s="2">
        <f>BILANCA!E305</f>
        <v>23273.55</v>
      </c>
      <c r="E1308" s="2">
        <v>0</v>
      </c>
      <c r="F1308" s="2">
        <v>0</v>
      </c>
      <c r="G1308" s="3">
        <f t="shared" ref="G1308:G1581" si="52">B1308/1000*C1308+B1308/500*D1308</f>
        <v>23638.376179999999</v>
      </c>
      <c r="H1308" s="3">
        <f t="shared" si="41"/>
        <v>0.75999999999839929</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2601</v>
      </c>
      <c r="E1309" s="2">
        <v>0</v>
      </c>
      <c r="F1309" s="2">
        <v>0</v>
      </c>
      <c r="G1309" s="3">
        <f t="shared" si="52"/>
        <v>1555.3979999999999</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9605.17</v>
      </c>
      <c r="D1310" s="2">
        <f>BILANCA!E307</f>
        <v>2204.9899999999998</v>
      </c>
      <c r="E1310" s="2">
        <v>0</v>
      </c>
      <c r="F1310" s="2">
        <v>0</v>
      </c>
      <c r="G1310" s="3">
        <f>B1310/1000*C1310+B1310/500*D1310</f>
        <v>4204.5450000000001</v>
      </c>
      <c r="H1310" s="3">
        <f>ABS(C1310-ROUND(C1310,0))+ABS(D1310-ROUND(D1310,0))</f>
        <v>0.18000000000029104</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7153.32</v>
      </c>
      <c r="D1311" s="2">
        <f>BILANCA!E308</f>
        <v>16997.72</v>
      </c>
      <c r="E1311" s="2">
        <v>0</v>
      </c>
      <c r="F1311" s="2">
        <v>0</v>
      </c>
      <c r="G1311" s="3">
        <f t="shared" si="52"/>
        <v>12385.776760000001</v>
      </c>
      <c r="H1311" s="3">
        <f t="shared" si="41"/>
        <v>0.59999999999854481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40623.279999999999</v>
      </c>
      <c r="D1312" s="2">
        <f>BILANCA!E309</f>
        <v>40284.29</v>
      </c>
      <c r="E1312" s="2">
        <v>0</v>
      </c>
      <c r="F1312" s="2">
        <v>0</v>
      </c>
      <c r="G1312" s="3">
        <f t="shared" si="52"/>
        <v>36599.941720000003</v>
      </c>
      <c r="H1312" s="3">
        <f t="shared" si="41"/>
        <v>0.56999999999970896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0.22</v>
      </c>
      <c r="D1314" s="2">
        <f>BILANCA!E311</f>
        <v>0</v>
      </c>
      <c r="E1314" s="2">
        <v>0</v>
      </c>
      <c r="F1314" s="2">
        <v>0</v>
      </c>
      <c r="G1314" s="3">
        <f t="shared" si="52"/>
        <v>6.6879999999999995E-2</v>
      </c>
      <c r="H1314" s="3">
        <f t="shared" si="41"/>
        <v>0.22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1286020.18</v>
      </c>
      <c r="D1339" s="2">
        <f>BILANCA!E336</f>
        <v>264732.01</v>
      </c>
      <c r="E1339" s="2">
        <v>0</v>
      </c>
      <c r="F1339" s="2">
        <v>0</v>
      </c>
      <c r="G1339" s="3">
        <f t="shared" si="52"/>
        <v>597294.30180000002</v>
      </c>
      <c r="H1339" s="3">
        <f t="shared" si="41"/>
        <v>0.18999999994412065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378213.19</v>
      </c>
      <c r="D1340" s="2">
        <f>BILANCA!E337</f>
        <v>1715695.55</v>
      </c>
      <c r="E1340" s="2">
        <v>0</v>
      </c>
      <c r="F1340" s="2">
        <v>0</v>
      </c>
      <c r="G1340" s="3">
        <f t="shared" si="52"/>
        <v>1257169.4157</v>
      </c>
      <c r="H1340" s="3">
        <f t="shared" si="41"/>
        <v>0.63999999995576218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279412.96999999997</v>
      </c>
      <c r="D1341" s="2">
        <f>BILANCA!E338</f>
        <v>401993.23</v>
      </c>
      <c r="E1341" s="2">
        <v>0</v>
      </c>
      <c r="F1341" s="2">
        <v>0</v>
      </c>
      <c r="G1341" s="3">
        <f t="shared" si="52"/>
        <v>358605.21132999996</v>
      </c>
      <c r="H1341" s="3">
        <f t="shared" si="41"/>
        <v>0.26000000000931323</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24302.99</v>
      </c>
      <c r="D1342" s="2">
        <f>BILANCA!E339</f>
        <v>203315.85</v>
      </c>
      <c r="E1342" s="2">
        <v>0</v>
      </c>
      <c r="F1342" s="2">
        <v>0</v>
      </c>
      <c r="G1342" s="3">
        <f t="shared" si="52"/>
        <v>143070.31708000001</v>
      </c>
      <c r="H1342" s="3">
        <f t="shared" si="41"/>
        <v>0.15999999999257852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2551250.0499999998</v>
      </c>
      <c r="D1345" s="2">
        <f>BILANCA!E342</f>
        <v>2883221.92</v>
      </c>
      <c r="E1345" s="2">
        <v>0</v>
      </c>
      <c r="F1345" s="2">
        <v>0</v>
      </c>
      <c r="G1345" s="3">
        <f t="shared" si="52"/>
        <v>2786427.45315</v>
      </c>
      <c r="H1345" s="3">
        <f t="shared" si="41"/>
        <v>0.12999999988824129</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106822.34</v>
      </c>
      <c r="D1346" s="2">
        <f>BILANCA!E343</f>
        <v>83984.07</v>
      </c>
      <c r="E1346" s="2">
        <v>0</v>
      </c>
      <c r="F1346" s="2">
        <v>0</v>
      </c>
      <c r="G1346" s="3">
        <f t="shared" si="52"/>
        <v>92329.601280000003</v>
      </c>
      <c r="H1346" s="3">
        <f t="shared" si="41"/>
        <v>0.41000000000349246</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37121.01</v>
      </c>
      <c r="D1347" s="2">
        <f>BILANCA!E344</f>
        <v>1795.92</v>
      </c>
      <c r="E1347" s="2">
        <v>0</v>
      </c>
      <c r="F1347" s="2">
        <v>0</v>
      </c>
      <c r="G1347" s="3">
        <f t="shared" si="52"/>
        <v>13720.230450000003</v>
      </c>
      <c r="H1347" s="3">
        <f t="shared" si="41"/>
        <v>9.0000000001964509E-2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101215.76</v>
      </c>
      <c r="D1354" s="2">
        <f>BILANCA!E351</f>
        <v>69268.58</v>
      </c>
      <c r="E1354" s="2">
        <v>0</v>
      </c>
      <c r="F1354" s="2">
        <v>0</v>
      </c>
      <c r="G1354" s="3">
        <f t="shared" si="52"/>
        <v>82475.004479999989</v>
      </c>
      <c r="H1354" s="3">
        <f t="shared" si="41"/>
        <v>0.66000000000349246</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6928.7</v>
      </c>
      <c r="D1368" s="2">
        <f>BILANCA!E365</f>
        <v>103189.78</v>
      </c>
      <c r="E1368" s="2">
        <v>0</v>
      </c>
      <c r="F1368" s="2">
        <v>0</v>
      </c>
      <c r="G1368" s="3">
        <f t="shared" si="57"/>
        <v>76364.357080000002</v>
      </c>
      <c r="H1368" s="3">
        <f t="shared" si="58"/>
        <v>0.52000000000134605</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23000.58</v>
      </c>
      <c r="E1371" s="2">
        <v>0</v>
      </c>
      <c r="F1371" s="2">
        <v>0</v>
      </c>
      <c r="G1371" s="3">
        <f t="shared" si="57"/>
        <v>16606.41876</v>
      </c>
      <c r="H1371" s="3">
        <f t="shared" si="58"/>
        <v>0.41999999999825377</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42894.28</v>
      </c>
      <c r="D1390" s="2">
        <f>BILANCA!E387</f>
        <v>6272866.2400000002</v>
      </c>
      <c r="E1390" s="2">
        <v>0</v>
      </c>
      <c r="F1390" s="2">
        <v>0</v>
      </c>
      <c r="G1390" s="3">
        <f t="shared" ref="G1390:G1399" si="61">B1390/1000*C1390+B1390/500*D1390</f>
        <v>4783678.1688000001</v>
      </c>
      <c r="H1390" s="3">
        <f t="shared" ref="H1390:H1399" si="62">ABS(C1390-ROUND(C1390,0))+ABS(D1390-ROUND(D1390,0))</f>
        <v>0.52000000022235326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26714.05</v>
      </c>
      <c r="E1391" s="2">
        <v>0</v>
      </c>
      <c r="F1391" s="2">
        <v>0</v>
      </c>
      <c r="G1391" s="3">
        <f t="shared" si="61"/>
        <v>20356.106100000001</v>
      </c>
      <c r="H1391" s="3">
        <f t="shared" si="62"/>
        <v>4.9999999999272404E-2</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1749200</v>
      </c>
      <c r="E1394" s="2">
        <v>0</v>
      </c>
      <c r="F1394" s="2">
        <v>0</v>
      </c>
      <c r="G1394" s="3">
        <f t="shared" si="61"/>
        <v>1343385.6000000001</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2331985.31</v>
      </c>
      <c r="D1395" s="2">
        <f>BILANCA!E392</f>
        <v>2878330.95</v>
      </c>
      <c r="E1395" s="2">
        <v>0</v>
      </c>
      <c r="F1395" s="2">
        <v>0</v>
      </c>
      <c r="G1395" s="3">
        <f t="shared" si="61"/>
        <v>3114129.1758500002</v>
      </c>
      <c r="H1395" s="3">
        <f t="shared" si="62"/>
        <v>0.35999999986961484</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9337714.75</v>
      </c>
      <c r="E1396" s="2">
        <v>0</v>
      </c>
      <c r="F1396" s="2">
        <v>0</v>
      </c>
      <c r="G1396" s="3">
        <f t="shared" si="61"/>
        <v>7208715.7870000005</v>
      </c>
      <c r="H1396" s="3">
        <f t="shared" si="62"/>
        <v>0.25</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2107965.94</v>
      </c>
      <c r="D1401" s="7">
        <f>'RAS-funkcijski'!E5</f>
        <v>2921265.8200000003</v>
      </c>
      <c r="E1401" s="7">
        <v>0</v>
      </c>
      <c r="F1401" s="7">
        <v>0</v>
      </c>
      <c r="G1401" s="8">
        <f t="shared" si="52"/>
        <v>7950.4975800000011</v>
      </c>
      <c r="H1401" s="8">
        <f t="shared" si="41"/>
        <v>0.23999999975785613</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2107965.94</v>
      </c>
      <c r="D1402" s="2">
        <f>'RAS-funkcijski'!E6</f>
        <v>2921265.8200000003</v>
      </c>
      <c r="E1402" s="2">
        <v>0</v>
      </c>
      <c r="F1402" s="2">
        <v>0</v>
      </c>
      <c r="G1402" s="3">
        <f t="shared" si="52"/>
        <v>15900.995160000002</v>
      </c>
      <c r="H1402" s="3">
        <f t="shared" si="41"/>
        <v>0.23999999975785613</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2000274.53</v>
      </c>
      <c r="D1403" s="2">
        <f>'RAS-funkcijski'!E7</f>
        <v>2774715.24</v>
      </c>
      <c r="E1403" s="2">
        <v>0</v>
      </c>
      <c r="F1403" s="2">
        <v>0</v>
      </c>
      <c r="G1403" s="3">
        <f t="shared" si="52"/>
        <v>22649.115030000001</v>
      </c>
      <c r="H1403" s="3">
        <f t="shared" si="41"/>
        <v>0.71000000019557774</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107691.41</v>
      </c>
      <c r="D1404" s="2">
        <f>'RAS-funkcijski'!E8</f>
        <v>146550.57999999999</v>
      </c>
      <c r="E1404" s="2">
        <v>0</v>
      </c>
      <c r="F1404" s="2">
        <v>0</v>
      </c>
      <c r="G1404" s="3">
        <f t="shared" si="52"/>
        <v>1603.17028</v>
      </c>
      <c r="H1404" s="3">
        <f t="shared" si="41"/>
        <v>0.83000000001629815</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1280864.27</v>
      </c>
      <c r="D1424" s="2">
        <f>'RAS-funkcijski'!E28</f>
        <v>1670316.73</v>
      </c>
      <c r="E1424" s="2">
        <v>0</v>
      </c>
      <c r="F1424" s="2">
        <v>0</v>
      </c>
      <c r="G1424" s="3">
        <f t="shared" si="52"/>
        <v>110915.94552000001</v>
      </c>
      <c r="H1424" s="3">
        <f t="shared" si="41"/>
        <v>0.5400000000372529</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1280864.27</v>
      </c>
      <c r="D1426" s="2">
        <f>'RAS-funkcijski'!E30</f>
        <v>1670316.73</v>
      </c>
      <c r="E1426" s="2">
        <v>0</v>
      </c>
      <c r="F1426" s="2">
        <v>0</v>
      </c>
      <c r="G1426" s="3">
        <f t="shared" si="52"/>
        <v>120158.94098</v>
      </c>
      <c r="H1426" s="3">
        <f t="shared" si="41"/>
        <v>0.5400000000372529</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1537072.8199999998</v>
      </c>
      <c r="D1431" s="2">
        <f>'RAS-funkcijski'!E35</f>
        <v>1041230.3200000001</v>
      </c>
      <c r="E1431" s="2">
        <v>0</v>
      </c>
      <c r="F1431" s="2">
        <v>0</v>
      </c>
      <c r="G1431" s="3">
        <f t="shared" si="52"/>
        <v>112205.53726</v>
      </c>
      <c r="H1431" s="3">
        <f t="shared" si="41"/>
        <v>0.50000000023283064</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18540.39</v>
      </c>
      <c r="D1435" s="2">
        <f>'RAS-funkcijski'!E39</f>
        <v>38733.69</v>
      </c>
      <c r="E1435" s="2">
        <v>0</v>
      </c>
      <c r="F1435" s="2">
        <v>0</v>
      </c>
      <c r="G1435" s="3">
        <f t="shared" si="52"/>
        <v>3360.2719500000003</v>
      </c>
      <c r="H1435" s="3">
        <f t="shared" si="41"/>
        <v>0.69999999999708962</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18540.39</v>
      </c>
      <c r="D1436" s="2">
        <f>'RAS-funkcijski'!E40</f>
        <v>38733.69</v>
      </c>
      <c r="E1436" s="2">
        <v>0</v>
      </c>
      <c r="F1436" s="2">
        <v>0</v>
      </c>
      <c r="G1436" s="3">
        <f t="shared" si="52"/>
        <v>3456.27972</v>
      </c>
      <c r="H1436" s="3">
        <f t="shared" si="41"/>
        <v>0.69999999999708962</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1383263.67</v>
      </c>
      <c r="D1450" s="2">
        <f>'RAS-funkcijski'!E54</f>
        <v>604142.88</v>
      </c>
      <c r="E1450" s="2">
        <v>0</v>
      </c>
      <c r="F1450" s="2">
        <v>0</v>
      </c>
      <c r="G1450" s="3">
        <f t="shared" si="52"/>
        <v>129577.4715</v>
      </c>
      <c r="H1450" s="3">
        <f t="shared" si="63"/>
        <v>0.45000000006984919</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1383263.67</v>
      </c>
      <c r="D1451" s="2">
        <f>'RAS-funkcijski'!E55</f>
        <v>604142.88</v>
      </c>
      <c r="E1451" s="2">
        <v>0</v>
      </c>
      <c r="F1451" s="2">
        <v>0</v>
      </c>
      <c r="G1451" s="3">
        <f t="shared" si="52"/>
        <v>132169.02093</v>
      </c>
      <c r="H1451" s="3">
        <f t="shared" si="63"/>
        <v>0.45000000006984919</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135268.76</v>
      </c>
      <c r="D1457" s="2">
        <f>'RAS-funkcijski'!E61</f>
        <v>398353.75</v>
      </c>
      <c r="E1457" s="2">
        <v>0</v>
      </c>
      <c r="F1457" s="2">
        <v>0</v>
      </c>
      <c r="G1457" s="3">
        <f t="shared" si="52"/>
        <v>53122.646820000002</v>
      </c>
      <c r="H1457" s="3">
        <f t="shared" si="63"/>
        <v>0.48999999999068677</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135268.76</v>
      </c>
      <c r="D1460" s="2">
        <f>'RAS-funkcijski'!E64</f>
        <v>398353.75</v>
      </c>
      <c r="E1460" s="2">
        <v>0</v>
      </c>
      <c r="F1460" s="2">
        <v>0</v>
      </c>
      <c r="G1460" s="3">
        <f t="shared" si="52"/>
        <v>55918.575599999996</v>
      </c>
      <c r="H1460" s="3">
        <f t="shared" si="63"/>
        <v>0.48999999999068677</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120606.74</v>
      </c>
      <c r="D1471" s="2">
        <f>'RAS-funkcijski'!E75</f>
        <v>884574.87</v>
      </c>
      <c r="E1471" s="2">
        <v>0</v>
      </c>
      <c r="F1471" s="2">
        <v>0</v>
      </c>
      <c r="G1471" s="3">
        <f t="shared" si="52"/>
        <v>134172.71007999999</v>
      </c>
      <c r="H1471" s="3">
        <f t="shared" si="63"/>
        <v>0.38999999999941792</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23758.55</v>
      </c>
      <c r="D1472" s="2">
        <f>'RAS-funkcijski'!E76</f>
        <v>696848.5</v>
      </c>
      <c r="E1472" s="2">
        <v>0</v>
      </c>
      <c r="F1472" s="2">
        <v>0</v>
      </c>
      <c r="G1472" s="3">
        <f t="shared" si="52"/>
        <v>102056.7996</v>
      </c>
      <c r="H1472" s="3">
        <f t="shared" si="63"/>
        <v>0.9500000000007276</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96848.19</v>
      </c>
      <c r="D1475" s="2">
        <f>'RAS-funkcijski'!E79</f>
        <v>187726.37</v>
      </c>
      <c r="E1475" s="2">
        <v>0</v>
      </c>
      <c r="F1475" s="2">
        <v>0</v>
      </c>
      <c r="G1475" s="3">
        <f t="shared" si="52"/>
        <v>35422.569750000002</v>
      </c>
      <c r="H1475" s="3">
        <f t="shared" si="63"/>
        <v>0.55999999999767169</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5779761.4199999999</v>
      </c>
      <c r="D1478" s="2">
        <f>'RAS-funkcijski'!E82</f>
        <v>6261224.3600000003</v>
      </c>
      <c r="E1478" s="2">
        <v>0</v>
      </c>
      <c r="F1478" s="2">
        <v>0</v>
      </c>
      <c r="G1478" s="3">
        <f t="shared" si="52"/>
        <v>1427572.3909200002</v>
      </c>
      <c r="H1478" s="3">
        <f t="shared" si="63"/>
        <v>0.78000000026077032</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1285356</v>
      </c>
      <c r="D1479" s="2">
        <f>'RAS-funkcijski'!E83</f>
        <v>1180402.31</v>
      </c>
      <c r="E1479" s="2">
        <v>0</v>
      </c>
      <c r="F1479" s="2">
        <v>0</v>
      </c>
      <c r="G1479" s="3">
        <f t="shared" si="52"/>
        <v>288046.68898000004</v>
      </c>
      <c r="H1479" s="3">
        <f t="shared" si="63"/>
        <v>0.31000000005587935</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4276942.3099999996</v>
      </c>
      <c r="D1480" s="2">
        <f>'RAS-funkcijski'!E84</f>
        <v>4669542.84</v>
      </c>
      <c r="E1480" s="2">
        <v>0</v>
      </c>
      <c r="F1480" s="2">
        <v>0</v>
      </c>
      <c r="G1480" s="3">
        <f t="shared" si="52"/>
        <v>1089282.2392</v>
      </c>
      <c r="H1480" s="3">
        <f t="shared" si="63"/>
        <v>0.46999999973922968</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11547.4</v>
      </c>
      <c r="E1481" s="2">
        <v>0</v>
      </c>
      <c r="F1481" s="2">
        <v>0</v>
      </c>
      <c r="G1481" s="3">
        <f t="shared" si="52"/>
        <v>1870.6787999999999</v>
      </c>
      <c r="H1481" s="3">
        <f t="shared" si="63"/>
        <v>0.3999999999996362</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217463.11</v>
      </c>
      <c r="D1482" s="2">
        <f>'RAS-funkcijski'!E86</f>
        <v>399731.81</v>
      </c>
      <c r="E1482" s="2">
        <v>0</v>
      </c>
      <c r="F1482" s="2">
        <v>0</v>
      </c>
      <c r="G1482" s="3">
        <f t="shared" si="52"/>
        <v>83387.991859999995</v>
      </c>
      <c r="H1482" s="3">
        <f t="shared" si="63"/>
        <v>0.29999999998835847</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230580</v>
      </c>
      <c r="D1485" s="2">
        <f>'RAS-funkcijski'!E89</f>
        <v>331402.94</v>
      </c>
      <c r="E1485" s="2">
        <v>0</v>
      </c>
      <c r="F1485" s="2">
        <v>0</v>
      </c>
      <c r="G1485" s="3">
        <f t="shared" si="52"/>
        <v>75937.799800000008</v>
      </c>
      <c r="H1485" s="3">
        <f t="shared" si="63"/>
        <v>5.9999999997671694E-2</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10000</v>
      </c>
      <c r="D1490" s="2">
        <f>'RAS-funkcijski'!E94</f>
        <v>10000</v>
      </c>
      <c r="E1490" s="2">
        <v>0</v>
      </c>
      <c r="F1490" s="2">
        <v>0</v>
      </c>
      <c r="G1490" s="3">
        <f t="shared" si="52"/>
        <v>2700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10000</v>
      </c>
      <c r="D1493" s="2">
        <f>'RAS-funkcijski'!E97</f>
        <v>10000</v>
      </c>
      <c r="E1493" s="2">
        <v>0</v>
      </c>
      <c r="F1493" s="2">
        <v>0</v>
      </c>
      <c r="G1493" s="3">
        <f t="shared" si="52"/>
        <v>2790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19000</v>
      </c>
      <c r="D1500" s="2">
        <f>'RAS-funkcijski'!E104</f>
        <v>20990</v>
      </c>
      <c r="E1500" s="2">
        <v>0</v>
      </c>
      <c r="F1500" s="2">
        <v>0</v>
      </c>
      <c r="G1500" s="3">
        <f t="shared" si="52"/>
        <v>6098</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201580</v>
      </c>
      <c r="D1502" s="2">
        <f>'RAS-funkcijski'!E106</f>
        <v>300412.94</v>
      </c>
      <c r="E1502" s="2">
        <v>0</v>
      </c>
      <c r="F1502" s="2">
        <v>0</v>
      </c>
      <c r="G1502" s="3">
        <f t="shared" si="52"/>
        <v>81845.39976</v>
      </c>
      <c r="H1502" s="3">
        <f t="shared" si="63"/>
        <v>5.9999999997671694E-2</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2092493.19</v>
      </c>
      <c r="D1503" s="2">
        <f>'RAS-funkcijski'!E107</f>
        <v>2213169.8099999996</v>
      </c>
      <c r="E1503" s="2">
        <v>0</v>
      </c>
      <c r="F1503" s="2">
        <v>0</v>
      </c>
      <c r="G1503" s="3">
        <f t="shared" si="52"/>
        <v>671439.77942999988</v>
      </c>
      <c r="H1503" s="3">
        <f t="shared" si="63"/>
        <v>0.38000000035390258</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471415.53</v>
      </c>
      <c r="D1504" s="2">
        <f>'RAS-funkcijski'!E108</f>
        <v>404785.13</v>
      </c>
      <c r="E1504" s="2">
        <v>0</v>
      </c>
      <c r="F1504" s="2">
        <v>0</v>
      </c>
      <c r="G1504" s="3">
        <f t="shared" si="52"/>
        <v>133222.52215999999</v>
      </c>
      <c r="H1504" s="3">
        <f t="shared" si="63"/>
        <v>0.59999999997671694</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1577112.66</v>
      </c>
      <c r="D1505" s="2">
        <f>'RAS-funkcijski'!E109</f>
        <v>1673423.64</v>
      </c>
      <c r="E1505" s="2">
        <v>0</v>
      </c>
      <c r="F1505" s="2">
        <v>0</v>
      </c>
      <c r="G1505" s="3">
        <f t="shared" si="52"/>
        <v>517015.79369999992</v>
      </c>
      <c r="H1505" s="3">
        <f t="shared" si="63"/>
        <v>0.70000000018626451</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30965</v>
      </c>
      <c r="D1506" s="2">
        <f>'RAS-funkcijski'!E110</f>
        <v>38000.03</v>
      </c>
      <c r="E1506" s="2">
        <v>0</v>
      </c>
      <c r="F1506" s="2">
        <v>0</v>
      </c>
      <c r="G1506" s="3">
        <f t="shared" si="52"/>
        <v>11338.29636</v>
      </c>
      <c r="H1506" s="3">
        <f t="shared" si="63"/>
        <v>2.9999999998835847E-2</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13000</v>
      </c>
      <c r="D1507" s="2">
        <f>'RAS-funkcijski'!E111</f>
        <v>96961.01</v>
      </c>
      <c r="E1507" s="2">
        <v>0</v>
      </c>
      <c r="F1507" s="2">
        <v>0</v>
      </c>
      <c r="G1507" s="3">
        <f t="shared" si="52"/>
        <v>22140.656139999999</v>
      </c>
      <c r="H1507" s="3">
        <f t="shared" si="63"/>
        <v>9.9999999947613105E-3</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2694622.4800000004</v>
      </c>
      <c r="D1510" s="2">
        <f>'RAS-funkcijski'!E114</f>
        <v>4527161.79</v>
      </c>
      <c r="E1510" s="2">
        <v>0</v>
      </c>
      <c r="F1510" s="2">
        <v>0</v>
      </c>
      <c r="G1510" s="3">
        <f t="shared" si="52"/>
        <v>1292384.0666</v>
      </c>
      <c r="H1510" s="3">
        <f t="shared" si="63"/>
        <v>0.69000000040978193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2472895.7800000003</v>
      </c>
      <c r="D1511" s="2">
        <f>'RAS-funkcijski'!E115</f>
        <v>4278384.78</v>
      </c>
      <c r="E1511" s="2">
        <v>0</v>
      </c>
      <c r="F1511" s="2">
        <v>0</v>
      </c>
      <c r="G1511" s="3">
        <f t="shared" si="52"/>
        <v>1224292.85274</v>
      </c>
      <c r="H1511" s="3">
        <f t="shared" si="63"/>
        <v>0.43999999947845936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2295081.4500000002</v>
      </c>
      <c r="D1512" s="2">
        <f>'RAS-funkcijski'!E116</f>
        <v>4137226.38</v>
      </c>
      <c r="E1512" s="2">
        <v>0</v>
      </c>
      <c r="F1512" s="2">
        <v>0</v>
      </c>
      <c r="G1512" s="3">
        <f t="shared" si="52"/>
        <v>1183787.83152</v>
      </c>
      <c r="H1512" s="3">
        <f t="shared" si="63"/>
        <v>0.83000000007450581</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177814.33</v>
      </c>
      <c r="D1513" s="2">
        <f>'RAS-funkcijski'!E117</f>
        <v>141158.39999999999</v>
      </c>
      <c r="E1513" s="2">
        <v>0</v>
      </c>
      <c r="F1513" s="2">
        <v>0</v>
      </c>
      <c r="G1513" s="3">
        <f t="shared" si="52"/>
        <v>51994.817689999996</v>
      </c>
      <c r="H1513" s="3">
        <f t="shared" si="63"/>
        <v>0.72999999998137355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12008</v>
      </c>
      <c r="D1514" s="2">
        <f>'RAS-funkcijski'!E118</f>
        <v>10600</v>
      </c>
      <c r="E1514" s="2">
        <v>0</v>
      </c>
      <c r="F1514" s="2">
        <v>0</v>
      </c>
      <c r="G1514" s="3">
        <f t="shared" si="52"/>
        <v>3785.7120000000004</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12008</v>
      </c>
      <c r="D1515" s="2">
        <f>'RAS-funkcijski'!E119</f>
        <v>10600</v>
      </c>
      <c r="E1515" s="2">
        <v>0</v>
      </c>
      <c r="F1515" s="2">
        <v>0</v>
      </c>
      <c r="G1515" s="3">
        <f t="shared" si="52"/>
        <v>3818.92</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94770</v>
      </c>
      <c r="D1518" s="2">
        <f>'RAS-funkcijski'!E122</f>
        <v>112080</v>
      </c>
      <c r="E1518" s="2">
        <v>0</v>
      </c>
      <c r="F1518" s="2">
        <v>0</v>
      </c>
      <c r="G1518" s="3">
        <f t="shared" si="52"/>
        <v>37633.74</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94770</v>
      </c>
      <c r="D1520" s="2">
        <f>'RAS-funkcijski'!E124</f>
        <v>112080</v>
      </c>
      <c r="E1520" s="2">
        <v>0</v>
      </c>
      <c r="F1520" s="2">
        <v>0</v>
      </c>
      <c r="G1520" s="3">
        <f t="shared" si="52"/>
        <v>38271.599999999999</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114948.7</v>
      </c>
      <c r="D1522" s="2">
        <f>'RAS-funkcijski'!E126</f>
        <v>126097.01</v>
      </c>
      <c r="E1522" s="2">
        <v>0</v>
      </c>
      <c r="F1522" s="2">
        <v>0</v>
      </c>
      <c r="G1522" s="3">
        <f t="shared" si="52"/>
        <v>44791.411840000001</v>
      </c>
      <c r="H1522" s="3">
        <f t="shared" si="63"/>
        <v>0.30999999999767169</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492026.72000000003</v>
      </c>
      <c r="D1525" s="2">
        <f>'RAS-funkcijski'!E129</f>
        <v>804290.10000000009</v>
      </c>
      <c r="E1525" s="2">
        <v>0</v>
      </c>
      <c r="F1525" s="2">
        <v>0</v>
      </c>
      <c r="G1525" s="3">
        <f t="shared" si="52"/>
        <v>262575.86500000005</v>
      </c>
      <c r="H1525" s="3">
        <f t="shared" si="63"/>
        <v>0.38000000006286427</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27476.16</v>
      </c>
      <c r="D1526" s="2">
        <f>'RAS-funkcijski'!E130</f>
        <v>13239.63</v>
      </c>
      <c r="E1526" s="2">
        <v>0</v>
      </c>
      <c r="F1526" s="2">
        <v>0</v>
      </c>
      <c r="G1526" s="3">
        <f t="shared" si="52"/>
        <v>6798.38292</v>
      </c>
      <c r="H1526" s="3">
        <f t="shared" si="63"/>
        <v>0.53000000000065484</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10126.16</v>
      </c>
      <c r="D1527" s="2">
        <f>'RAS-funkcijski'!E131</f>
        <v>13239.63</v>
      </c>
      <c r="E1527" s="2">
        <v>0</v>
      </c>
      <c r="F1527" s="2">
        <v>0</v>
      </c>
      <c r="G1527" s="3">
        <f t="shared" si="52"/>
        <v>4648.8883399999995</v>
      </c>
      <c r="H1527" s="3">
        <f t="shared" si="63"/>
        <v>0.53000000000065484</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17350</v>
      </c>
      <c r="D1528" s="2">
        <f>'RAS-funkcijski'!E132</f>
        <v>0</v>
      </c>
      <c r="E1528" s="2">
        <v>0</v>
      </c>
      <c r="F1528" s="2">
        <v>0</v>
      </c>
      <c r="G1528" s="3">
        <f t="shared" si="52"/>
        <v>2220.8000000000002</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211407.91</v>
      </c>
      <c r="D1529" s="2">
        <f>'RAS-funkcijski'!E133</f>
        <v>453615.84</v>
      </c>
      <c r="E1529" s="2">
        <v>0</v>
      </c>
      <c r="F1529" s="2">
        <v>0</v>
      </c>
      <c r="G1529" s="3">
        <f t="shared" si="52"/>
        <v>144304.50711000001</v>
      </c>
      <c r="H1529" s="3">
        <f t="shared" si="63"/>
        <v>0.24999999997089617</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150161.42000000001</v>
      </c>
      <c r="D1531" s="2">
        <f>'RAS-funkcijski'!E135</f>
        <v>221084.43</v>
      </c>
      <c r="E1531" s="2">
        <v>0</v>
      </c>
      <c r="F1531" s="2">
        <v>0</v>
      </c>
      <c r="G1531" s="3">
        <f t="shared" si="52"/>
        <v>77595.266680000001</v>
      </c>
      <c r="H1531" s="3">
        <f t="shared" si="63"/>
        <v>0.85000000000582077</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31438.400000000001</v>
      </c>
      <c r="D1533" s="2">
        <f>'RAS-funkcijski'!E137</f>
        <v>32679.83</v>
      </c>
      <c r="E1533" s="2">
        <v>0</v>
      </c>
      <c r="F1533" s="2">
        <v>0</v>
      </c>
      <c r="G1533" s="3">
        <f t="shared" si="52"/>
        <v>12874.14198</v>
      </c>
      <c r="H1533" s="3">
        <f t="shared" si="63"/>
        <v>0.56999999999970896</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71542.83</v>
      </c>
      <c r="D1536" s="2">
        <f>'RAS-funkcijski'!E140</f>
        <v>83670.37</v>
      </c>
      <c r="E1536" s="2">
        <v>0</v>
      </c>
      <c r="F1536" s="2">
        <v>0</v>
      </c>
      <c r="G1536" s="3">
        <f t="shared" si="52"/>
        <v>32488.165520000002</v>
      </c>
      <c r="H1536" s="3">
        <f t="shared" si="63"/>
        <v>0.53999999999359716</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16335993.58</v>
      </c>
      <c r="D1537" s="14">
        <f>'RAS-funkcijski'!E141</f>
        <v>20654636.740000002</v>
      </c>
      <c r="E1537" s="14">
        <v>0</v>
      </c>
      <c r="F1537" s="14">
        <v>0</v>
      </c>
      <c r="G1537" s="15">
        <f t="shared" si="52"/>
        <v>7897401.587220002</v>
      </c>
      <c r="H1537" s="15">
        <f t="shared" si="63"/>
        <v>0.67999999783933163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28.06</v>
      </c>
      <c r="D1538" s="7">
        <f>'P-VRIO'!E5</f>
        <v>388.14</v>
      </c>
      <c r="E1538" s="7">
        <v>0</v>
      </c>
      <c r="F1538" s="7">
        <v>0</v>
      </c>
      <c r="G1538" s="8">
        <f t="shared" si="52"/>
        <v>0.80433999999999994</v>
      </c>
      <c r="H1538" s="8">
        <f t="shared" si="63"/>
        <v>0.19999999999998508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28.06</v>
      </c>
      <c r="D1539" s="2">
        <f>'P-VRIO'!E6</f>
        <v>28.06</v>
      </c>
      <c r="E1539" s="2">
        <v>0</v>
      </c>
      <c r="F1539" s="2">
        <v>0</v>
      </c>
      <c r="G1539" s="3">
        <f t="shared" si="52"/>
        <v>0.16835999999999998</v>
      </c>
      <c r="H1539" s="3">
        <f t="shared" si="63"/>
        <v>0.11999999999999744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28.06</v>
      </c>
      <c r="D1540" s="2">
        <f>'P-VRIO'!E7</f>
        <v>28.06</v>
      </c>
      <c r="E1540" s="2">
        <v>0</v>
      </c>
      <c r="F1540" s="2">
        <v>0</v>
      </c>
      <c r="G1540" s="3">
        <f t="shared" si="52"/>
        <v>0.25253999999999999</v>
      </c>
      <c r="H1540" s="3">
        <f t="shared" si="63"/>
        <v>0.11999999999999744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28.06</v>
      </c>
      <c r="D1542" s="2">
        <f>'P-VRIO'!E9</f>
        <v>28.06</v>
      </c>
      <c r="E1542" s="2">
        <v>0</v>
      </c>
      <c r="F1542" s="2">
        <v>0</v>
      </c>
      <c r="G1542" s="3">
        <f t="shared" si="52"/>
        <v>0.42090000000000005</v>
      </c>
      <c r="H1542" s="3">
        <f t="shared" si="63"/>
        <v>0.11999999999999744</v>
      </c>
      <c r="I1542" s="11">
        <f t="shared" si="64"/>
        <v>5.0507999999998929E-2</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360.08</v>
      </c>
      <c r="E1555" s="2">
        <v>0</v>
      </c>
      <c r="F1555" s="2">
        <v>0</v>
      </c>
      <c r="G1555" s="3">
        <f t="shared" si="52"/>
        <v>12.962879999999998</v>
      </c>
      <c r="H1555" s="3">
        <f t="shared" si="63"/>
        <v>7.9999999999984084E-2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360.08</v>
      </c>
      <c r="E1556" s="2">
        <v>0</v>
      </c>
      <c r="F1556" s="2">
        <v>0</v>
      </c>
      <c r="G1556" s="3">
        <f t="shared" si="52"/>
        <v>13.683039999999998</v>
      </c>
      <c r="H1556" s="3">
        <f t="shared" si="63"/>
        <v>7.9999999999984084E-2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360.08</v>
      </c>
      <c r="E1558" s="2">
        <v>0</v>
      </c>
      <c r="F1558" s="2">
        <v>0</v>
      </c>
      <c r="G1558" s="3">
        <f t="shared" si="52"/>
        <v>15.12336</v>
      </c>
      <c r="H1558" s="3">
        <f t="shared" si="63"/>
        <v>7.9999999999984084E-2</v>
      </c>
      <c r="I1558" s="11">
        <f t="shared" si="66"/>
        <v>1.2098687999997593</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4627343.84</v>
      </c>
      <c r="D1582" s="7"/>
      <c r="E1582" s="7">
        <v>0</v>
      </c>
      <c r="F1582" s="7">
        <v>0</v>
      </c>
      <c r="G1582" s="8">
        <f t="shared" ref="G1582:G1686" si="70">B1582/1000*C1582</f>
        <v>4627.3438399999995</v>
      </c>
      <c r="H1582" s="8">
        <f t="shared" ref="H1582:H1686" si="71">ABS(C1582-ROUND(C1582,0))</f>
        <v>0.16000000014901161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21392379.710000001</v>
      </c>
      <c r="D1583" s="2">
        <v>0</v>
      </c>
      <c r="E1583" s="2">
        <v>0</v>
      </c>
      <c r="F1583" s="2">
        <v>0</v>
      </c>
      <c r="G1583" s="3">
        <f t="shared" si="70"/>
        <v>42784.759420000002</v>
      </c>
      <c r="H1583" s="3">
        <f t="shared" si="71"/>
        <v>0.28999999910593033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5159.78</v>
      </c>
      <c r="D1584" s="2">
        <v>0</v>
      </c>
      <c r="E1584" s="2">
        <v>0</v>
      </c>
      <c r="F1584" s="2">
        <v>0</v>
      </c>
      <c r="G1584" s="3">
        <f t="shared" si="70"/>
        <v>15.479339999999999</v>
      </c>
      <c r="H1584" s="3">
        <f t="shared" si="71"/>
        <v>0.22000000000025466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14360003.48</v>
      </c>
      <c r="D1585" s="2">
        <v>0</v>
      </c>
      <c r="E1585" s="2">
        <v>0</v>
      </c>
      <c r="F1585" s="2">
        <v>0</v>
      </c>
      <c r="G1585" s="3">
        <f t="shared" si="70"/>
        <v>57440.013920000005</v>
      </c>
      <c r="H1585" s="3">
        <f t="shared" si="71"/>
        <v>0.48000000044703484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5241383.32</v>
      </c>
      <c r="D1586" s="2">
        <v>0</v>
      </c>
      <c r="E1586" s="2">
        <v>0</v>
      </c>
      <c r="F1586" s="2">
        <v>0</v>
      </c>
      <c r="G1586" s="3">
        <f t="shared" si="70"/>
        <v>26206.9166</v>
      </c>
      <c r="H1586" s="3">
        <f t="shared" si="71"/>
        <v>0.32000000029802322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6461525.3399999999</v>
      </c>
      <c r="D1587" s="2">
        <v>0</v>
      </c>
      <c r="E1587" s="2">
        <v>0</v>
      </c>
      <c r="F1587" s="2">
        <v>0</v>
      </c>
      <c r="G1587" s="3">
        <f t="shared" si="70"/>
        <v>38769.152040000001</v>
      </c>
      <c r="H1587" s="3">
        <f t="shared" si="71"/>
        <v>0.33999999985098839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81868.460000000006</v>
      </c>
      <c r="D1588" s="2">
        <v>0</v>
      </c>
      <c r="E1588" s="2">
        <v>0</v>
      </c>
      <c r="F1588" s="2">
        <v>0</v>
      </c>
      <c r="G1588" s="3">
        <f t="shared" si="70"/>
        <v>573.07922000000008</v>
      </c>
      <c r="H1588" s="3">
        <f t="shared" si="71"/>
        <v>0.46000000000640284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437013.68</v>
      </c>
      <c r="D1589" s="2">
        <v>0</v>
      </c>
      <c r="E1589" s="2">
        <v>0</v>
      </c>
      <c r="F1589" s="2">
        <v>0</v>
      </c>
      <c r="G1589" s="3">
        <f t="shared" si="70"/>
        <v>3496.1094400000002</v>
      </c>
      <c r="H1589" s="3">
        <f t="shared" si="71"/>
        <v>0.32000000000698492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44300</v>
      </c>
      <c r="D1590" s="2">
        <v>0</v>
      </c>
      <c r="E1590" s="2">
        <v>0</v>
      </c>
      <c r="F1590" s="2">
        <v>0</v>
      </c>
      <c r="G1590" s="3">
        <f>B1590/1000*C1590</f>
        <v>398.7</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492931.54</v>
      </c>
      <c r="D1591" s="2">
        <v>0</v>
      </c>
      <c r="E1591" s="2">
        <v>0</v>
      </c>
      <c r="F1591" s="2">
        <v>0</v>
      </c>
      <c r="G1591" s="3">
        <f t="shared" si="70"/>
        <v>4929.3153999999995</v>
      </c>
      <c r="H1591" s="3">
        <f t="shared" si="71"/>
        <v>0.46000000002095476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176256.57</v>
      </c>
      <c r="D1592" s="2">
        <v>0</v>
      </c>
      <c r="E1592" s="2">
        <v>0</v>
      </c>
      <c r="F1592" s="2">
        <v>0</v>
      </c>
      <c r="G1592" s="3">
        <f t="shared" si="70"/>
        <v>1938.8222699999999</v>
      </c>
      <c r="H1592" s="3">
        <f t="shared" si="71"/>
        <v>0.42999999999301508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1424724.57</v>
      </c>
      <c r="D1593" s="2">
        <v>0</v>
      </c>
      <c r="E1593" s="2">
        <v>0</v>
      </c>
      <c r="F1593" s="2">
        <v>0</v>
      </c>
      <c r="G1593" s="3">
        <f t="shared" si="70"/>
        <v>17096.69484</v>
      </c>
      <c r="H1593" s="3">
        <f t="shared" si="71"/>
        <v>0.42999999993480742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5026048.91</v>
      </c>
      <c r="D1594" s="2">
        <v>0</v>
      </c>
      <c r="E1594" s="2">
        <v>0</v>
      </c>
      <c r="F1594" s="2">
        <v>0</v>
      </c>
      <c r="G1594" s="3">
        <f t="shared" si="70"/>
        <v>65338.635829999999</v>
      </c>
      <c r="H1594" s="3">
        <f t="shared" si="71"/>
        <v>8.9999999850988388E-2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909450</v>
      </c>
      <c r="D1595" s="2">
        <v>0</v>
      </c>
      <c r="E1595" s="2">
        <v>0</v>
      </c>
      <c r="F1595" s="2">
        <v>0</v>
      </c>
      <c r="G1595" s="3">
        <f t="shared" si="70"/>
        <v>12732.300000000001</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909450</v>
      </c>
      <c r="D1599" s="2">
        <v>0</v>
      </c>
      <c r="E1599" s="2">
        <v>0</v>
      </c>
      <c r="F1599" s="2">
        <v>0</v>
      </c>
      <c r="G1599" s="3">
        <f t="shared" si="70"/>
        <v>16370.099999999999</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1091717.54</v>
      </c>
      <c r="D1601" s="2">
        <v>0</v>
      </c>
      <c r="E1601" s="2">
        <v>0</v>
      </c>
      <c r="F1601" s="2">
        <v>0</v>
      </c>
      <c r="G1601" s="3">
        <f>B1601/1000*C1601</f>
        <v>21834.3508</v>
      </c>
      <c r="H1601" s="3">
        <f>ABS(C1601-ROUND(C1601,0))</f>
        <v>0.4599999999627471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20340590.560000002</v>
      </c>
      <c r="D1602" s="2">
        <v>0</v>
      </c>
      <c r="E1602" s="2">
        <v>0</v>
      </c>
      <c r="F1602" s="2">
        <v>0</v>
      </c>
      <c r="G1602" s="3">
        <f t="shared" si="70"/>
        <v>427152.4017600001</v>
      </c>
      <c r="H1602" s="3">
        <f t="shared" si="71"/>
        <v>0.43999999761581421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3938.5</v>
      </c>
      <c r="D1603" s="2">
        <v>0</v>
      </c>
      <c r="E1603" s="2">
        <v>0</v>
      </c>
      <c r="F1603" s="2">
        <v>0</v>
      </c>
      <c r="G1603" s="3">
        <f t="shared" si="70"/>
        <v>86.646999999999991</v>
      </c>
      <c r="H1603" s="3">
        <f t="shared" si="71"/>
        <v>0.5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14051959.270000001</v>
      </c>
      <c r="D1604" s="2">
        <v>0</v>
      </c>
      <c r="E1604" s="2">
        <v>0</v>
      </c>
      <c r="F1604" s="2">
        <v>0</v>
      </c>
      <c r="G1604" s="3">
        <f t="shared" si="70"/>
        <v>323195.06321000005</v>
      </c>
      <c r="H1604" s="3">
        <f t="shared" si="71"/>
        <v>0.27000000141561031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5146577.4000000004</v>
      </c>
      <c r="D1605" s="2">
        <v>0</v>
      </c>
      <c r="E1605" s="2">
        <v>0</v>
      </c>
      <c r="F1605" s="2">
        <v>0</v>
      </c>
      <c r="G1605" s="3">
        <f t="shared" si="70"/>
        <v>123517.85760000002</v>
      </c>
      <c r="H1605" s="3">
        <f t="shared" si="71"/>
        <v>0.40000000037252903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6190214.9199999999</v>
      </c>
      <c r="D1606" s="2">
        <v>0</v>
      </c>
      <c r="E1606" s="2">
        <v>0</v>
      </c>
      <c r="F1606" s="2">
        <v>0</v>
      </c>
      <c r="G1606" s="3">
        <f t="shared" si="70"/>
        <v>154755.37299999999</v>
      </c>
      <c r="H1606" s="3">
        <f t="shared" si="71"/>
        <v>8.0000000074505806E-2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80762.820000000007</v>
      </c>
      <c r="D1607" s="2">
        <v>0</v>
      </c>
      <c r="E1607" s="2">
        <v>0</v>
      </c>
      <c r="F1607" s="2">
        <v>0</v>
      </c>
      <c r="G1607" s="3">
        <f t="shared" si="70"/>
        <v>2099.8333200000002</v>
      </c>
      <c r="H1607" s="3">
        <f t="shared" si="71"/>
        <v>0.17999999999301508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349226.97</v>
      </c>
      <c r="D1608" s="2">
        <v>0</v>
      </c>
      <c r="E1608" s="2">
        <v>0</v>
      </c>
      <c r="F1608" s="2">
        <v>0</v>
      </c>
      <c r="G1608" s="3">
        <f t="shared" si="70"/>
        <v>9429.1281899999994</v>
      </c>
      <c r="H1608" s="3">
        <f t="shared" si="71"/>
        <v>3.0000000027939677E-2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42700</v>
      </c>
      <c r="D1609" s="2">
        <v>0</v>
      </c>
      <c r="E1609" s="2">
        <v>0</v>
      </c>
      <c r="F1609" s="2">
        <v>0</v>
      </c>
      <c r="G1609" s="3">
        <f>B1609/1000*C1609</f>
        <v>1195.6000000000001</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494085.55</v>
      </c>
      <c r="D1610" s="2">
        <v>0</v>
      </c>
      <c r="E1610" s="2">
        <v>0</v>
      </c>
      <c r="F1610" s="2">
        <v>0</v>
      </c>
      <c r="G1610" s="3">
        <f t="shared" si="70"/>
        <v>14328.480950000001</v>
      </c>
      <c r="H1610" s="3">
        <f t="shared" si="71"/>
        <v>0.45000000001164153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168685.62</v>
      </c>
      <c r="D1611" s="2">
        <v>0</v>
      </c>
      <c r="E1611" s="2">
        <v>0</v>
      </c>
      <c r="F1611" s="2">
        <v>0</v>
      </c>
      <c r="G1611" s="3">
        <f t="shared" si="70"/>
        <v>5060.5685999999996</v>
      </c>
      <c r="H1611" s="3">
        <f t="shared" si="71"/>
        <v>0.38000000000465661</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1579705.99</v>
      </c>
      <c r="D1612" s="2">
        <v>0</v>
      </c>
      <c r="E1612" s="2">
        <v>0</v>
      </c>
      <c r="F1612" s="2">
        <v>0</v>
      </c>
      <c r="G1612" s="3">
        <f t="shared" si="70"/>
        <v>48970.885690000003</v>
      </c>
      <c r="H1612" s="3">
        <f t="shared" si="71"/>
        <v>1.0000000009313226E-2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4724455.79</v>
      </c>
      <c r="D1613" s="2">
        <v>0</v>
      </c>
      <c r="E1613" s="2">
        <v>0</v>
      </c>
      <c r="F1613" s="2">
        <v>0</v>
      </c>
      <c r="G1613" s="3">
        <f t="shared" si="70"/>
        <v>151182.58528</v>
      </c>
      <c r="H1613" s="3">
        <f t="shared" si="71"/>
        <v>0.2099999999627471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594709.81999999995</v>
      </c>
      <c r="D1614" s="2">
        <v>0</v>
      </c>
      <c r="E1614" s="2">
        <v>0</v>
      </c>
      <c r="F1614" s="2">
        <v>0</v>
      </c>
      <c r="G1614" s="3">
        <f t="shared" si="70"/>
        <v>19625.424059999998</v>
      </c>
      <c r="H1614" s="3">
        <f t="shared" si="71"/>
        <v>0.18000000005122274</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594709.81999999995</v>
      </c>
      <c r="D1618" s="2">
        <v>0</v>
      </c>
      <c r="E1618" s="2">
        <v>0</v>
      </c>
      <c r="F1618" s="2">
        <v>0</v>
      </c>
      <c r="G1618" s="3">
        <f t="shared" si="70"/>
        <v>22004.263339999998</v>
      </c>
      <c r="H1618" s="3">
        <f t="shared" si="71"/>
        <v>0.18000000005122274</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965527.18</v>
      </c>
      <c r="D1620" s="2">
        <v>0</v>
      </c>
      <c r="E1620" s="2">
        <v>0</v>
      </c>
      <c r="F1620" s="2">
        <v>0</v>
      </c>
      <c r="G1620" s="3">
        <f>B1620/1000*C1620</f>
        <v>37655.560020000004</v>
      </c>
      <c r="H1620" s="3">
        <f>ABS(C1620-ROUND(C1620,0))</f>
        <v>0.18000000005122274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5679132.9899999984</v>
      </c>
      <c r="D1621" s="2">
        <v>0</v>
      </c>
      <c r="E1621" s="2">
        <v>0</v>
      </c>
      <c r="F1621" s="2">
        <v>0</v>
      </c>
      <c r="G1621" s="3">
        <f t="shared" si="70"/>
        <v>227165.31959999993</v>
      </c>
      <c r="H1621" s="3">
        <f t="shared" si="71"/>
        <v>1.0000001639127731E-2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666725.24</v>
      </c>
      <c r="D1622" s="2">
        <v>0</v>
      </c>
      <c r="E1622" s="2">
        <v>0</v>
      </c>
      <c r="F1622" s="2">
        <v>0</v>
      </c>
      <c r="G1622" s="3">
        <f t="shared" si="70"/>
        <v>27335.734840000001</v>
      </c>
      <c r="H1622" s="3">
        <f t="shared" si="71"/>
        <v>0.23999999999068677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264732.01</v>
      </c>
      <c r="D1628" s="2">
        <v>0</v>
      </c>
      <c r="E1628" s="2">
        <v>0</v>
      </c>
      <c r="F1628" s="2">
        <v>0</v>
      </c>
      <c r="G1628" s="3">
        <f t="shared" si="70"/>
        <v>12442.404470000001</v>
      </c>
      <c r="H1628" s="3">
        <f t="shared" si="71"/>
        <v>1.0000000009313226E-2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254836.23</v>
      </c>
      <c r="D1634" s="2">
        <v>0</v>
      </c>
      <c r="E1634" s="2">
        <v>0</v>
      </c>
      <c r="F1634" s="2">
        <v>0</v>
      </c>
      <c r="G1634" s="3">
        <f t="shared" si="70"/>
        <v>13506.32019</v>
      </c>
      <c r="H1634" s="3">
        <f t="shared" si="71"/>
        <v>0.23000000001047738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213165.82</v>
      </c>
      <c r="D1635" s="2">
        <v>0</v>
      </c>
      <c r="E1635" s="2">
        <v>0</v>
      </c>
      <c r="F1635" s="2">
        <v>0</v>
      </c>
      <c r="G1635" s="3">
        <f t="shared" si="70"/>
        <v>11510.95428</v>
      </c>
      <c r="H1635" s="3">
        <f t="shared" si="71"/>
        <v>0.17999999999301508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37508.720000000001</v>
      </c>
      <c r="D1636" s="2">
        <v>0</v>
      </c>
      <c r="E1636" s="2">
        <v>0</v>
      </c>
      <c r="F1636" s="2">
        <v>0</v>
      </c>
      <c r="G1636" s="3">
        <f t="shared" si="70"/>
        <v>2062.9796000000001</v>
      </c>
      <c r="H1636" s="3">
        <f t="shared" si="71"/>
        <v>0.27999999999883585</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4161.6899999999996</v>
      </c>
      <c r="D1638" s="2">
        <v>0</v>
      </c>
      <c r="E1638" s="2">
        <v>0</v>
      </c>
      <c r="F1638" s="2">
        <v>0</v>
      </c>
      <c r="G1638" s="3">
        <f t="shared" si="70"/>
        <v>237.21633</v>
      </c>
      <c r="H1638" s="3">
        <f t="shared" si="71"/>
        <v>0.31000000000040018</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0.03</v>
      </c>
      <c r="D1639" s="2">
        <v>0</v>
      </c>
      <c r="E1639" s="2">
        <v>0</v>
      </c>
      <c r="F1639" s="2">
        <v>0</v>
      </c>
      <c r="G1639" s="3">
        <f t="shared" si="70"/>
        <v>1.74E-3</v>
      </c>
      <c r="H1639" s="3">
        <f t="shared" si="71"/>
        <v>0.03</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0.03</v>
      </c>
      <c r="D1640" s="2">
        <v>0</v>
      </c>
      <c r="E1640" s="2">
        <v>0</v>
      </c>
      <c r="F1640" s="2">
        <v>0</v>
      </c>
      <c r="G1640" s="3">
        <f t="shared" si="70"/>
        <v>1.7699999999999999E-3</v>
      </c>
      <c r="H1640" s="3">
        <f t="shared" si="71"/>
        <v>0.03</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6885.75</v>
      </c>
      <c r="D1644" s="2">
        <v>0</v>
      </c>
      <c r="E1644" s="2">
        <v>0</v>
      </c>
      <c r="F1644" s="2">
        <v>0</v>
      </c>
      <c r="G1644" s="3">
        <f t="shared" si="70"/>
        <v>433.80225000000002</v>
      </c>
      <c r="H1644" s="3">
        <f t="shared" si="71"/>
        <v>0.25</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6885.75</v>
      </c>
      <c r="D1645" s="2">
        <v>0</v>
      </c>
      <c r="E1645" s="2">
        <v>0</v>
      </c>
      <c r="F1645" s="2">
        <v>0</v>
      </c>
      <c r="G1645" s="3">
        <f t="shared" si="70"/>
        <v>440.68799999999999</v>
      </c>
      <c r="H1645" s="3">
        <f t="shared" si="71"/>
        <v>0.25</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3010</v>
      </c>
      <c r="D1654" s="2">
        <v>0</v>
      </c>
      <c r="E1654" s="2">
        <v>0</v>
      </c>
      <c r="F1654" s="2">
        <v>0</v>
      </c>
      <c r="G1654" s="3">
        <f t="shared" si="70"/>
        <v>219.73</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350</v>
      </c>
      <c r="D1655" s="2">
        <v>0</v>
      </c>
      <c r="E1655" s="2">
        <v>0</v>
      </c>
      <c r="F1655" s="2">
        <v>0</v>
      </c>
      <c r="G1655" s="3">
        <f t="shared" si="70"/>
        <v>25.9</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650</v>
      </c>
      <c r="D1657" s="2">
        <v>0</v>
      </c>
      <c r="E1657" s="2">
        <v>0</v>
      </c>
      <c r="F1657" s="2">
        <v>0</v>
      </c>
      <c r="G1657" s="3">
        <f t="shared" si="70"/>
        <v>49.4</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2010</v>
      </c>
      <c r="D1658" s="2">
        <v>0</v>
      </c>
      <c r="E1658" s="2">
        <v>0</v>
      </c>
      <c r="F1658" s="2">
        <v>0</v>
      </c>
      <c r="G1658" s="3">
        <f t="shared" si="70"/>
        <v>154.77000000000001</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401993.23</v>
      </c>
      <c r="D1669" s="2">
        <v>0</v>
      </c>
      <c r="E1669" s="2">
        <v>0</v>
      </c>
      <c r="F1669" s="2">
        <v>0</v>
      </c>
      <c r="G1669" s="3">
        <f t="shared" si="70"/>
        <v>35375.404239999996</v>
      </c>
      <c r="H1669" s="3">
        <f t="shared" si="71"/>
        <v>0.22999999998137355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355052.29</v>
      </c>
      <c r="D1670" s="2">
        <v>0</v>
      </c>
      <c r="E1670" s="2">
        <v>0</v>
      </c>
      <c r="F1670" s="2">
        <v>0</v>
      </c>
      <c r="G1670" s="3">
        <f t="shared" si="70"/>
        <v>31599.653809999996</v>
      </c>
      <c r="H1670" s="3">
        <f t="shared" si="71"/>
        <v>0.28999999997904524</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11713.75</v>
      </c>
      <c r="D1671" s="2">
        <v>0</v>
      </c>
      <c r="E1671" s="2">
        <v>0</v>
      </c>
      <c r="F1671" s="2">
        <v>0</v>
      </c>
      <c r="G1671" s="3">
        <f t="shared" si="70"/>
        <v>1054.2375</v>
      </c>
      <c r="H1671" s="3">
        <f t="shared" si="71"/>
        <v>0.25</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27860.95</v>
      </c>
      <c r="D1672" s="2">
        <v>0</v>
      </c>
      <c r="E1672" s="2">
        <v>0</v>
      </c>
      <c r="F1672" s="2">
        <v>0</v>
      </c>
      <c r="G1672" s="3">
        <f t="shared" si="70"/>
        <v>2535.34645</v>
      </c>
      <c r="H1672" s="3">
        <f t="shared" si="71"/>
        <v>4.9999999999272404E-2</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7366.24</v>
      </c>
      <c r="D1673" s="2">
        <v>0</v>
      </c>
      <c r="E1673" s="2">
        <v>0</v>
      </c>
      <c r="F1673" s="2">
        <v>0</v>
      </c>
      <c r="G1673" s="3">
        <f t="shared" si="70"/>
        <v>677.69407999999999</v>
      </c>
      <c r="H1673" s="3">
        <f t="shared" si="71"/>
        <v>0.23999999999978172</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5012407.7500000009</v>
      </c>
      <c r="D1681" s="2">
        <v>0</v>
      </c>
      <c r="E1681" s="2">
        <v>0</v>
      </c>
      <c r="F1681" s="2">
        <v>0</v>
      </c>
      <c r="G1681" s="3">
        <f t="shared" si="70"/>
        <v>501240.77500000014</v>
      </c>
      <c r="H1681" s="3">
        <f t="shared" si="71"/>
        <v>0.24999999906867743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261093.64</v>
      </c>
      <c r="D1682" s="2">
        <v>0</v>
      </c>
      <c r="E1682" s="2">
        <v>0</v>
      </c>
      <c r="F1682" s="2">
        <v>0</v>
      </c>
      <c r="G1682" s="3">
        <f t="shared" si="70"/>
        <v>26370.457640000004</v>
      </c>
      <c r="H1682" s="3">
        <f t="shared" si="71"/>
        <v>0.35999999998603016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1454601.91</v>
      </c>
      <c r="D1683" s="2">
        <v>0</v>
      </c>
      <c r="E1683" s="2">
        <v>0</v>
      </c>
      <c r="F1683" s="2">
        <v>0</v>
      </c>
      <c r="G1683" s="3">
        <f t="shared" si="70"/>
        <v>148369.39481999999</v>
      </c>
      <c r="H1683" s="3">
        <f t="shared" si="71"/>
        <v>9.0000000083819032E-2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203315.85</v>
      </c>
      <c r="D1684" s="2">
        <v>0</v>
      </c>
      <c r="E1684" s="2">
        <v>0</v>
      </c>
      <c r="F1684" s="2">
        <v>0</v>
      </c>
      <c r="G1684" s="3">
        <f t="shared" si="70"/>
        <v>20941.53255</v>
      </c>
      <c r="H1684" s="3">
        <f t="shared" si="71"/>
        <v>0.14999999999417923</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2967205.99</v>
      </c>
      <c r="D1685" s="2">
        <v>0</v>
      </c>
      <c r="E1685" s="2">
        <v>0</v>
      </c>
      <c r="F1685" s="2">
        <v>0</v>
      </c>
      <c r="G1685" s="3">
        <f>B1685/1000*C1685</f>
        <v>308589.42296</v>
      </c>
      <c r="H1685" s="3">
        <f>ABS(C1685-ROUND(C1685,0))</f>
        <v>9.9999997764825821E-3</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126190.36</v>
      </c>
      <c r="D1686" s="14">
        <v>0</v>
      </c>
      <c r="E1686" s="14">
        <v>0</v>
      </c>
      <c r="F1686" s="14">
        <v>0</v>
      </c>
      <c r="G1686" s="15">
        <f t="shared" si="70"/>
        <v>13249.987799999999</v>
      </c>
      <c r="H1686" s="15">
        <f t="shared" si="71"/>
        <v>0.36000000000058208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30857</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17488267.5</v>
      </c>
      <c r="I17" s="275">
        <f>'PR-RAS'!E6</f>
        <v>16804734.84</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11587925.9</v>
      </c>
      <c r="I18" s="275">
        <f>'PR-RAS'!E152</f>
        <v>14862830.620000001</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1692058.54</v>
      </c>
      <c r="I19" s="275">
        <f>'PR-RAS'!E649</f>
        <v>462476.58999999939</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178843399.13</v>
      </c>
      <c r="I22" s="275">
        <f>BILANCA!E7</f>
        <v>182666170.84</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10049966.119999999</v>
      </c>
      <c r="I23" s="275">
        <f>BILANCA!E69</f>
        <v>9442887.4199999999</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4632950.4200000009</v>
      </c>
      <c r="I24" s="275">
        <f>BILANCA!E177</f>
        <v>5679132.9900000012</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184260414.82999998</v>
      </c>
      <c r="I25" s="275">
        <f>BILANCA!E251</f>
        <v>186429925.26999998</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2107965.94</v>
      </c>
      <c r="I27" s="275">
        <f>'RAS-funkcijski'!E5</f>
        <v>2921265.8200000003</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1537072.8199999998</v>
      </c>
      <c r="I28" s="275">
        <f>'RAS-funkcijski'!E35</f>
        <v>1041230.3200000001</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2694622.4800000004</v>
      </c>
      <c r="I30" s="275">
        <f>'RAS-funkcijski'!E114</f>
        <v>4527161.79</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16335993.58</v>
      </c>
      <c r="I31" s="275">
        <f>'RAS-funkcijski'!E141</f>
        <v>20654636.740000002</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28.06</v>
      </c>
      <c r="I33" s="275">
        <f>'P-VRIO'!E5</f>
        <v>388.14</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360.08</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4627343.84</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5679132.9899999984</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666725.24</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5012407.7500000009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649" sqref="E64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17488267.5</v>
      </c>
      <c r="E6" s="60">
        <f>E7+E43+E49+E82+E106+E125+E134+E140</f>
        <v>16804734.84</v>
      </c>
      <c r="F6" s="45">
        <f t="shared" ref="F6:F132" si="0">IF(D6&lt;&gt;0,IF(E6/D6&gt;=100,"&gt;&gt;100",E6/D6*100),"-")</f>
        <v>96.091478701363641</v>
      </c>
    </row>
    <row r="7" spans="1:24" ht="12.75" customHeight="1" x14ac:dyDescent="0.2">
      <c r="A7" s="63">
        <v>61</v>
      </c>
      <c r="B7" s="220" t="s">
        <v>17</v>
      </c>
      <c r="C7" s="247" t="s">
        <v>18</v>
      </c>
      <c r="D7" s="60">
        <f>D8+D17+D23+D29+D36+D39</f>
        <v>8864515.2400000002</v>
      </c>
      <c r="E7" s="60">
        <f>E8+E17+E23+E29+E36+E39</f>
        <v>9532651.3100000005</v>
      </c>
      <c r="F7" s="45">
        <f t="shared" si="0"/>
        <v>107.53719805212947</v>
      </c>
    </row>
    <row r="8" spans="1:24" ht="12.75" customHeight="1" x14ac:dyDescent="0.2">
      <c r="A8" s="63">
        <v>611</v>
      </c>
      <c r="B8" s="220" t="s">
        <v>19</v>
      </c>
      <c r="C8" s="247" t="s">
        <v>20</v>
      </c>
      <c r="D8" s="60">
        <f>SUM(D9:D14)-D15-D16</f>
        <v>5323060.51</v>
      </c>
      <c r="E8" s="60">
        <f>SUM(E9:E14)-E15-E16</f>
        <v>6722410.96</v>
      </c>
      <c r="F8" s="45">
        <f t="shared" si="0"/>
        <v>126.28845656312106</v>
      </c>
    </row>
    <row r="9" spans="1:24" ht="12.75" customHeight="1" x14ac:dyDescent="0.2">
      <c r="A9" s="63">
        <v>6111</v>
      </c>
      <c r="B9" s="65" t="s">
        <v>21</v>
      </c>
      <c r="C9" s="247" t="s">
        <v>22</v>
      </c>
      <c r="D9" s="194">
        <v>4296937.49</v>
      </c>
      <c r="E9" s="194">
        <v>5018591.9000000004</v>
      </c>
      <c r="F9" s="45">
        <f t="shared" si="0"/>
        <v>116.79462202276534</v>
      </c>
    </row>
    <row r="10" spans="1:24" ht="12.75" customHeight="1" x14ac:dyDescent="0.2">
      <c r="A10" s="63">
        <v>6112</v>
      </c>
      <c r="B10" s="65" t="s">
        <v>23</v>
      </c>
      <c r="C10" s="247" t="s">
        <v>24</v>
      </c>
      <c r="D10" s="194">
        <v>397209.25</v>
      </c>
      <c r="E10" s="194">
        <v>493734.63</v>
      </c>
      <c r="F10" s="45">
        <f t="shared" si="0"/>
        <v>124.30088926680334</v>
      </c>
    </row>
    <row r="11" spans="1:24" ht="12.75" customHeight="1" x14ac:dyDescent="0.2">
      <c r="A11" s="63">
        <v>6113</v>
      </c>
      <c r="B11" s="65" t="s">
        <v>25</v>
      </c>
      <c r="C11" s="247" t="s">
        <v>26</v>
      </c>
      <c r="D11" s="194">
        <v>956083.34</v>
      </c>
      <c r="E11" s="194">
        <v>1210084.43</v>
      </c>
      <c r="F11" s="45">
        <f t="shared" si="0"/>
        <v>126.56683569028615</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327169.57</v>
      </c>
      <c r="E15" s="194">
        <v>0</v>
      </c>
      <c r="F15" s="45">
        <f t="shared" si="0"/>
        <v>0</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3229627.7699999996</v>
      </c>
      <c r="E23" s="60">
        <f t="shared" si="2"/>
        <v>2480831.25</v>
      </c>
      <c r="F23" s="45">
        <f t="shared" si="0"/>
        <v>76.814773301258811</v>
      </c>
    </row>
    <row r="24" spans="1:6" ht="12.75" customHeight="1" x14ac:dyDescent="0.2">
      <c r="A24" s="63">
        <v>6131</v>
      </c>
      <c r="B24" s="65" t="s">
        <v>51</v>
      </c>
      <c r="C24" s="247" t="s">
        <v>52</v>
      </c>
      <c r="D24" s="194">
        <v>1275661.1299999999</v>
      </c>
      <c r="E24" s="194">
        <v>1183599.78</v>
      </c>
      <c r="F24" s="45">
        <f t="shared" si="0"/>
        <v>92.783244089282562</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1953966.64</v>
      </c>
      <c r="E27" s="194">
        <v>1297231.47</v>
      </c>
      <c r="F27" s="45">
        <f t="shared" si="0"/>
        <v>66.389642660429459</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311826.96000000002</v>
      </c>
      <c r="E29" s="60">
        <f>SUM(E30:E35)</f>
        <v>329409.09999999998</v>
      </c>
      <c r="F29" s="45">
        <f t="shared" si="0"/>
        <v>105.63842844120981</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310951.82</v>
      </c>
      <c r="E31" s="194">
        <v>329409.09999999998</v>
      </c>
      <c r="F31" s="45">
        <f t="shared" si="0"/>
        <v>105.93573628223176</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875.14</v>
      </c>
      <c r="E33" s="194">
        <v>0</v>
      </c>
      <c r="F33" s="45">
        <f t="shared" si="0"/>
        <v>0</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1503490.67</v>
      </c>
      <c r="E49" s="60">
        <f>E50+E53+E58+E61+E64+E68+E71+E74+E77</f>
        <v>1652983.66</v>
      </c>
      <c r="F49" s="45">
        <f t="shared" si="0"/>
        <v>109.94306070419447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841545.7</v>
      </c>
      <c r="E58" s="60">
        <f t="shared" si="9"/>
        <v>919858.09</v>
      </c>
      <c r="F58" s="45">
        <f t="shared" si="0"/>
        <v>109.30577982871282</v>
      </c>
    </row>
    <row r="59" spans="1:6" ht="24" x14ac:dyDescent="0.2">
      <c r="A59" s="63">
        <v>6331</v>
      </c>
      <c r="B59" s="65" t="s">
        <v>121</v>
      </c>
      <c r="C59" s="247" t="s">
        <v>122</v>
      </c>
      <c r="D59" s="194">
        <v>15614.48</v>
      </c>
      <c r="E59" s="194">
        <v>150888</v>
      </c>
      <c r="F59" s="45">
        <f t="shared" si="0"/>
        <v>966.33381322977141</v>
      </c>
    </row>
    <row r="60" spans="1:6" ht="24" x14ac:dyDescent="0.2">
      <c r="A60" s="63">
        <v>6332</v>
      </c>
      <c r="B60" s="65" t="s">
        <v>123</v>
      </c>
      <c r="C60" s="247" t="s">
        <v>124</v>
      </c>
      <c r="D60" s="194">
        <v>825931.22</v>
      </c>
      <c r="E60" s="194">
        <v>768970.09</v>
      </c>
      <c r="F60" s="45">
        <f t="shared" si="0"/>
        <v>93.103405147949246</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356831.52</v>
      </c>
      <c r="E64" s="60">
        <f>SUM(E65:E67)</f>
        <v>363500</v>
      </c>
      <c r="F64" s="45">
        <f t="shared" si="0"/>
        <v>101.8688035182542</v>
      </c>
    </row>
    <row r="65" spans="1:6" ht="12.75" customHeight="1" x14ac:dyDescent="0.2">
      <c r="A65" s="63">
        <v>6351</v>
      </c>
      <c r="B65" s="65" t="s">
        <v>133</v>
      </c>
      <c r="C65" s="247" t="s">
        <v>134</v>
      </c>
      <c r="D65" s="194">
        <v>356831.52</v>
      </c>
      <c r="E65" s="194">
        <v>363500</v>
      </c>
      <c r="F65" s="45">
        <f t="shared" si="0"/>
        <v>101.8688035182542</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305113.45</v>
      </c>
      <c r="E68" s="60">
        <f t="shared" si="11"/>
        <v>369625.57</v>
      </c>
      <c r="F68" s="45">
        <f t="shared" si="0"/>
        <v>121.14365000952925</v>
      </c>
    </row>
    <row r="69" spans="1:6" ht="12.75" customHeight="1" x14ac:dyDescent="0.2">
      <c r="A69" s="63" t="s">
        <v>141</v>
      </c>
      <c r="B69" s="64" t="s">
        <v>142</v>
      </c>
      <c r="C69" s="247" t="s">
        <v>141</v>
      </c>
      <c r="D69" s="194">
        <v>283713.45</v>
      </c>
      <c r="E69" s="194">
        <v>344625.57</v>
      </c>
      <c r="F69" s="45">
        <f t="shared" si="0"/>
        <v>121.46959194215148</v>
      </c>
    </row>
    <row r="70" spans="1:6" ht="24" x14ac:dyDescent="0.2">
      <c r="A70" s="63" t="s">
        <v>143</v>
      </c>
      <c r="B70" s="64" t="s">
        <v>144</v>
      </c>
      <c r="C70" s="247" t="s">
        <v>143</v>
      </c>
      <c r="D70" s="194">
        <v>21400</v>
      </c>
      <c r="E70" s="194">
        <v>25000</v>
      </c>
      <c r="F70" s="45">
        <f t="shared" si="0"/>
        <v>116.82242990654206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2048076.2800000003</v>
      </c>
      <c r="E82" s="60">
        <f t="shared" si="15"/>
        <v>1768391.95</v>
      </c>
      <c r="F82" s="45">
        <f t="shared" si="0"/>
        <v>86.34404720511678</v>
      </c>
    </row>
    <row r="83" spans="1:6" ht="12.75" customHeight="1" x14ac:dyDescent="0.2">
      <c r="A83" s="63">
        <v>641</v>
      </c>
      <c r="B83" s="64" t="s">
        <v>169</v>
      </c>
      <c r="C83" s="247" t="s">
        <v>170</v>
      </c>
      <c r="D83" s="60">
        <f t="shared" ref="D83:E83" si="16">SUM(D84:D90)</f>
        <v>125202.6</v>
      </c>
      <c r="E83" s="60">
        <f t="shared" si="16"/>
        <v>0</v>
      </c>
      <c r="F83" s="45">
        <f t="shared" si="0"/>
        <v>0</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2.56</v>
      </c>
      <c r="E85" s="194">
        <v>0</v>
      </c>
      <c r="F85" s="45">
        <f t="shared" si="0"/>
        <v>0</v>
      </c>
    </row>
    <row r="86" spans="1:6" ht="12.75" customHeight="1" x14ac:dyDescent="0.2">
      <c r="A86" s="63">
        <v>6414</v>
      </c>
      <c r="B86" s="64" t="s">
        <v>175</v>
      </c>
      <c r="C86" s="247" t="s">
        <v>176</v>
      </c>
      <c r="D86" s="194">
        <v>200.04</v>
      </c>
      <c r="E86" s="194">
        <v>0</v>
      </c>
      <c r="F86" s="45">
        <f t="shared" si="0"/>
        <v>0</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125000</v>
      </c>
      <c r="E89" s="194">
        <v>0</v>
      </c>
      <c r="F89" s="45">
        <f t="shared" si="0"/>
        <v>0</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1922873.6800000002</v>
      </c>
      <c r="E91" s="60">
        <f t="shared" si="17"/>
        <v>1768391.95</v>
      </c>
      <c r="F91" s="45">
        <f t="shared" si="0"/>
        <v>91.966100966133141</v>
      </c>
    </row>
    <row r="92" spans="1:6" ht="12.75" customHeight="1" x14ac:dyDescent="0.2">
      <c r="A92" s="63">
        <v>6421</v>
      </c>
      <c r="B92" s="64" t="s">
        <v>187</v>
      </c>
      <c r="C92" s="247" t="s">
        <v>188</v>
      </c>
      <c r="D92" s="194">
        <v>284227.48</v>
      </c>
      <c r="E92" s="194">
        <v>330210.71999999997</v>
      </c>
      <c r="F92" s="45">
        <f t="shared" si="0"/>
        <v>116.17832308121649</v>
      </c>
    </row>
    <row r="93" spans="1:6" ht="12.75" customHeight="1" x14ac:dyDescent="0.2">
      <c r="A93" s="63">
        <v>6422</v>
      </c>
      <c r="B93" s="64" t="s">
        <v>189</v>
      </c>
      <c r="C93" s="247" t="s">
        <v>190</v>
      </c>
      <c r="D93" s="194">
        <v>1581658.82</v>
      </c>
      <c r="E93" s="194">
        <v>1360857.54</v>
      </c>
      <c r="F93" s="45">
        <f t="shared" si="0"/>
        <v>86.039891966081541</v>
      </c>
    </row>
    <row r="94" spans="1:6" ht="12.75" customHeight="1" x14ac:dyDescent="0.2">
      <c r="A94" s="63">
        <v>6423</v>
      </c>
      <c r="B94" s="64" t="s">
        <v>191</v>
      </c>
      <c r="C94" s="247" t="s">
        <v>192</v>
      </c>
      <c r="D94" s="194">
        <v>52528.51</v>
      </c>
      <c r="E94" s="194">
        <v>71515.98</v>
      </c>
      <c r="F94" s="45">
        <f t="shared" si="0"/>
        <v>136.14697999238888</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4458.87</v>
      </c>
      <c r="E97" s="194">
        <v>5807.71</v>
      </c>
      <c r="F97" s="45">
        <f t="shared" si="0"/>
        <v>130.25071374585937</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3537187.46</v>
      </c>
      <c r="E106" s="60">
        <f>E107+E112+E120+E124</f>
        <v>3394890.36</v>
      </c>
      <c r="F106" s="45">
        <f t="shared" si="0"/>
        <v>95.977111713496797</v>
      </c>
    </row>
    <row r="107" spans="1:6" ht="12.75" customHeight="1" x14ac:dyDescent="0.2">
      <c r="A107" s="63">
        <v>651</v>
      </c>
      <c r="B107" s="64" t="s">
        <v>217</v>
      </c>
      <c r="C107" s="247" t="s">
        <v>218</v>
      </c>
      <c r="D107" s="60">
        <f t="shared" ref="D107:E107" si="19">SUM(D108:D111)</f>
        <v>476175.19</v>
      </c>
      <c r="E107" s="60">
        <f t="shared" si="19"/>
        <v>515069.66000000003</v>
      </c>
      <c r="F107" s="45">
        <f t="shared" si="0"/>
        <v>108.16810090420714</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669.73</v>
      </c>
      <c r="E109" s="194">
        <v>2804.94</v>
      </c>
      <c r="F109" s="45">
        <f t="shared" si="0"/>
        <v>418.81653800785392</v>
      </c>
    </row>
    <row r="110" spans="1:6" ht="12.75" customHeight="1" x14ac:dyDescent="0.2">
      <c r="A110" s="63">
        <v>6513</v>
      </c>
      <c r="B110" s="64" t="s">
        <v>223</v>
      </c>
      <c r="C110" s="247" t="s">
        <v>224</v>
      </c>
      <c r="D110" s="194">
        <v>589.53</v>
      </c>
      <c r="E110" s="194">
        <v>453.46</v>
      </c>
      <c r="F110" s="45">
        <f t="shared" si="0"/>
        <v>76.918901497803333</v>
      </c>
    </row>
    <row r="111" spans="1:6" ht="12.75" customHeight="1" x14ac:dyDescent="0.2">
      <c r="A111" s="63">
        <v>6514</v>
      </c>
      <c r="B111" s="64" t="s">
        <v>225</v>
      </c>
      <c r="C111" s="247" t="s">
        <v>226</v>
      </c>
      <c r="D111" s="194">
        <v>474915.93</v>
      </c>
      <c r="E111" s="194">
        <v>511811.26</v>
      </c>
      <c r="F111" s="45">
        <f t="shared" si="0"/>
        <v>107.76881289284191</v>
      </c>
    </row>
    <row r="112" spans="1:6" ht="12.75" customHeight="1" x14ac:dyDescent="0.2">
      <c r="A112" s="63">
        <v>652</v>
      </c>
      <c r="B112" s="64" t="s">
        <v>227</v>
      </c>
      <c r="C112" s="247" t="s">
        <v>228</v>
      </c>
      <c r="D112" s="60">
        <f t="shared" ref="D112:E112" si="20">SUM(D113:D119)</f>
        <v>431776.85</v>
      </c>
      <c r="E112" s="60">
        <f t="shared" si="20"/>
        <v>344665.26</v>
      </c>
      <c r="F112" s="45">
        <f t="shared" si="0"/>
        <v>79.824858604624126</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76304.86</v>
      </c>
      <c r="E114" s="194">
        <v>70160.55</v>
      </c>
      <c r="F114" s="45">
        <f t="shared" si="0"/>
        <v>91.947681969405366</v>
      </c>
    </row>
    <row r="115" spans="1:6" ht="12.75" customHeight="1" x14ac:dyDescent="0.2">
      <c r="A115" s="63">
        <v>6524</v>
      </c>
      <c r="B115" s="64" t="s">
        <v>233</v>
      </c>
      <c r="C115" s="247" t="s">
        <v>234</v>
      </c>
      <c r="D115" s="194">
        <v>17.82</v>
      </c>
      <c r="E115" s="194">
        <v>4.83</v>
      </c>
      <c r="F115" s="45">
        <f t="shared" si="0"/>
        <v>27.104377104377104</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355454.17</v>
      </c>
      <c r="E117" s="194">
        <v>274499.88</v>
      </c>
      <c r="F117" s="45">
        <f t="shared" si="0"/>
        <v>77.225111749286839</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2629235.42</v>
      </c>
      <c r="E120" s="60">
        <f t="shared" si="21"/>
        <v>2535155.44</v>
      </c>
      <c r="F120" s="45">
        <f t="shared" si="0"/>
        <v>96.421774205369559</v>
      </c>
    </row>
    <row r="121" spans="1:6" ht="12.75" customHeight="1" x14ac:dyDescent="0.2">
      <c r="A121" s="63">
        <v>6531</v>
      </c>
      <c r="B121" s="64" t="s">
        <v>245</v>
      </c>
      <c r="C121" s="247" t="s">
        <v>246</v>
      </c>
      <c r="D121" s="194">
        <v>197236.85</v>
      </c>
      <c r="E121" s="194">
        <v>214848.87</v>
      </c>
      <c r="F121" s="45">
        <f t="shared" si="0"/>
        <v>108.92937602684285</v>
      </c>
    </row>
    <row r="122" spans="1:6" ht="12.75" customHeight="1" x14ac:dyDescent="0.2">
      <c r="A122" s="63">
        <v>6532</v>
      </c>
      <c r="B122" s="64" t="s">
        <v>247</v>
      </c>
      <c r="C122" s="247" t="s">
        <v>248</v>
      </c>
      <c r="D122" s="194">
        <v>2431998.5699999998</v>
      </c>
      <c r="E122" s="194">
        <v>2320306.5699999998</v>
      </c>
      <c r="F122" s="45">
        <f t="shared" si="0"/>
        <v>95.40739861537007</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1509209.29</v>
      </c>
      <c r="E125" s="60">
        <f t="shared" si="22"/>
        <v>408395.91000000003</v>
      </c>
      <c r="F125" s="45">
        <f t="shared" si="0"/>
        <v>27.060256831575696</v>
      </c>
    </row>
    <row r="126" spans="1:6" ht="12.75" customHeight="1" x14ac:dyDescent="0.2">
      <c r="A126" s="63">
        <v>661</v>
      </c>
      <c r="B126" s="65" t="s">
        <v>255</v>
      </c>
      <c r="C126" s="247" t="s">
        <v>256</v>
      </c>
      <c r="D126" s="60">
        <f t="shared" ref="D126:E126" si="23">SUM(D127:D128)</f>
        <v>292246.88</v>
      </c>
      <c r="E126" s="60">
        <f t="shared" si="23"/>
        <v>270584.7</v>
      </c>
      <c r="F126" s="45">
        <f t="shared" si="0"/>
        <v>92.587712142555631</v>
      </c>
    </row>
    <row r="127" spans="1:6" ht="12.75" customHeight="1" x14ac:dyDescent="0.2">
      <c r="A127" s="63">
        <v>6614</v>
      </c>
      <c r="B127" s="65" t="s">
        <v>257</v>
      </c>
      <c r="C127" s="247" t="s">
        <v>258</v>
      </c>
      <c r="D127" s="194">
        <v>33907</v>
      </c>
      <c r="E127" s="194">
        <v>31295</v>
      </c>
      <c r="F127" s="45">
        <f t="shared" si="0"/>
        <v>92.296575928274393</v>
      </c>
    </row>
    <row r="128" spans="1:6" ht="12.75" customHeight="1" x14ac:dyDescent="0.2">
      <c r="A128" s="63">
        <v>6615</v>
      </c>
      <c r="B128" s="65" t="s">
        <v>259</v>
      </c>
      <c r="C128" s="247" t="s">
        <v>260</v>
      </c>
      <c r="D128" s="194">
        <v>258339.88</v>
      </c>
      <c r="E128" s="194">
        <v>239289.7</v>
      </c>
      <c r="F128" s="45">
        <f t="shared" si="0"/>
        <v>92.625923647560725</v>
      </c>
    </row>
    <row r="129" spans="1:6" ht="36" x14ac:dyDescent="0.2">
      <c r="A129" s="63">
        <v>663</v>
      </c>
      <c r="B129" s="182" t="s">
        <v>261</v>
      </c>
      <c r="C129" s="247" t="s">
        <v>262</v>
      </c>
      <c r="D129" s="60">
        <f t="shared" ref="D129:E129" si="24">SUM(D130:D133)</f>
        <v>1216962.4099999999</v>
      </c>
      <c r="E129" s="60">
        <f t="shared" si="24"/>
        <v>137811.21</v>
      </c>
      <c r="F129" s="45">
        <f t="shared" si="0"/>
        <v>11.324196118760973</v>
      </c>
    </row>
    <row r="130" spans="1:6" ht="12.75" customHeight="1" x14ac:dyDescent="0.2">
      <c r="A130" s="63">
        <v>6631</v>
      </c>
      <c r="B130" s="65" t="s">
        <v>263</v>
      </c>
      <c r="C130" s="247" t="s">
        <v>264</v>
      </c>
      <c r="D130" s="194">
        <v>13140.18</v>
      </c>
      <c r="E130" s="194">
        <v>19169.939999999999</v>
      </c>
      <c r="F130" s="45">
        <f t="shared" si="0"/>
        <v>145.88795587275058</v>
      </c>
    </row>
    <row r="131" spans="1:6" ht="12.75" customHeight="1" x14ac:dyDescent="0.2">
      <c r="A131" s="63">
        <v>6632</v>
      </c>
      <c r="B131" s="182" t="s">
        <v>265</v>
      </c>
      <c r="C131" s="247" t="s">
        <v>266</v>
      </c>
      <c r="D131" s="194">
        <v>1203822.23</v>
      </c>
      <c r="E131" s="194">
        <v>118641.27</v>
      </c>
      <c r="F131" s="45">
        <f t="shared" si="0"/>
        <v>9.8553812218603092</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195.5</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195.5</v>
      </c>
      <c r="F139" s="45" t="str">
        <f t="shared" si="26"/>
        <v>-</v>
      </c>
    </row>
    <row r="140" spans="1:6" ht="12.75" customHeight="1" x14ac:dyDescent="0.2">
      <c r="A140" s="63">
        <v>68</v>
      </c>
      <c r="B140" s="65" t="s">
        <v>283</v>
      </c>
      <c r="C140" s="247" t="s">
        <v>284</v>
      </c>
      <c r="D140" s="60">
        <f t="shared" ref="D140:E140" si="28">D141+D151</f>
        <v>25788.560000000001</v>
      </c>
      <c r="E140" s="60">
        <f t="shared" si="28"/>
        <v>47226.15</v>
      </c>
      <c r="F140" s="45">
        <f t="shared" si="26"/>
        <v>183.12829409629697</v>
      </c>
    </row>
    <row r="141" spans="1:6" ht="12.75" customHeight="1" x14ac:dyDescent="0.2">
      <c r="A141" s="63">
        <v>681</v>
      </c>
      <c r="B141" s="65" t="s">
        <v>285</v>
      </c>
      <c r="C141" s="247" t="s">
        <v>286</v>
      </c>
      <c r="D141" s="60">
        <f t="shared" ref="D141:E141" si="29">SUM(D142:D150)</f>
        <v>25788.560000000001</v>
      </c>
      <c r="E141" s="60">
        <f t="shared" si="29"/>
        <v>47226.15</v>
      </c>
      <c r="F141" s="45">
        <f t="shared" si="26"/>
        <v>183.12829409629697</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25788.560000000001</v>
      </c>
      <c r="E150" s="194">
        <v>47226.15</v>
      </c>
      <c r="F150" s="45">
        <f t="shared" si="26"/>
        <v>183.12829409629697</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11587925.9</v>
      </c>
      <c r="E152" s="60">
        <f>E153+E164+E202+E221+E230+E262+E273</f>
        <v>14862830.620000001</v>
      </c>
      <c r="F152" s="45">
        <f t="shared" si="26"/>
        <v>128.26135365604986</v>
      </c>
    </row>
    <row r="153" spans="1:6" ht="12.75" customHeight="1" x14ac:dyDescent="0.2">
      <c r="A153" s="63">
        <v>31</v>
      </c>
      <c r="B153" s="64" t="s">
        <v>308</v>
      </c>
      <c r="C153" s="247" t="s">
        <v>309</v>
      </c>
      <c r="D153" s="60">
        <f t="shared" ref="D153:E153" si="30">D154+D159+D160</f>
        <v>4376840.8199999994</v>
      </c>
      <c r="E153" s="60">
        <f t="shared" si="30"/>
        <v>5194432.1099999994</v>
      </c>
      <c r="F153" s="45">
        <f t="shared" si="26"/>
        <v>118.67994116359021</v>
      </c>
    </row>
    <row r="154" spans="1:6" ht="12.75" customHeight="1" x14ac:dyDescent="0.2">
      <c r="A154" s="63">
        <v>311</v>
      </c>
      <c r="B154" s="64" t="s">
        <v>310</v>
      </c>
      <c r="C154" s="247" t="s">
        <v>311</v>
      </c>
      <c r="D154" s="60">
        <f t="shared" ref="D154:E154" si="31">SUM(D155:D158)</f>
        <v>3419818.8899999997</v>
      </c>
      <c r="E154" s="60">
        <f t="shared" si="31"/>
        <v>4106637.39</v>
      </c>
      <c r="F154" s="45">
        <f t="shared" si="26"/>
        <v>120.08347582406624</v>
      </c>
    </row>
    <row r="155" spans="1:6" ht="12.75" customHeight="1" x14ac:dyDescent="0.2">
      <c r="A155" s="63">
        <v>3111</v>
      </c>
      <c r="B155" s="64" t="s">
        <v>312</v>
      </c>
      <c r="C155" s="247" t="s">
        <v>313</v>
      </c>
      <c r="D155" s="194">
        <v>3330639.3</v>
      </c>
      <c r="E155" s="194">
        <v>3994487.86</v>
      </c>
      <c r="F155" s="45">
        <f t="shared" si="26"/>
        <v>119.93156569070689</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32016.78</v>
      </c>
      <c r="E157" s="194">
        <v>48210.89</v>
      </c>
      <c r="F157" s="45">
        <f t="shared" si="26"/>
        <v>150.58007082536096</v>
      </c>
    </row>
    <row r="158" spans="1:6" ht="12.75" customHeight="1" x14ac:dyDescent="0.2">
      <c r="A158" s="63">
        <v>3114</v>
      </c>
      <c r="B158" s="65" t="s">
        <v>318</v>
      </c>
      <c r="C158" s="247" t="s">
        <v>319</v>
      </c>
      <c r="D158" s="194">
        <v>57162.81</v>
      </c>
      <c r="E158" s="194">
        <v>63938.64</v>
      </c>
      <c r="F158" s="45">
        <f t="shared" si="26"/>
        <v>111.85356353195372</v>
      </c>
    </row>
    <row r="159" spans="1:6" ht="12.75" customHeight="1" x14ac:dyDescent="0.2">
      <c r="A159" s="63">
        <v>312</v>
      </c>
      <c r="B159" s="65" t="s">
        <v>320</v>
      </c>
      <c r="C159" s="247" t="s">
        <v>321</v>
      </c>
      <c r="D159" s="194">
        <v>437427.17</v>
      </c>
      <c r="E159" s="194">
        <v>450856.78</v>
      </c>
      <c r="F159" s="45">
        <f t="shared" si="26"/>
        <v>103.07013622404845</v>
      </c>
    </row>
    <row r="160" spans="1:6" ht="12.75" customHeight="1" x14ac:dyDescent="0.2">
      <c r="A160" s="63">
        <v>313</v>
      </c>
      <c r="B160" s="65" t="s">
        <v>322</v>
      </c>
      <c r="C160" s="247" t="s">
        <v>323</v>
      </c>
      <c r="D160" s="60">
        <f t="shared" ref="D160:E160" si="32">SUM(D161:D163)</f>
        <v>519594.76</v>
      </c>
      <c r="E160" s="60">
        <f t="shared" si="32"/>
        <v>636937.93999999994</v>
      </c>
      <c r="F160" s="45">
        <f t="shared" si="26"/>
        <v>122.5835957237136</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519594.76</v>
      </c>
      <c r="E162" s="194">
        <v>636937.93999999994</v>
      </c>
      <c r="F162" s="45">
        <f t="shared" si="26"/>
        <v>122.5835957237136</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5385414.9800000004</v>
      </c>
      <c r="E164" s="60">
        <f>E165+E170+E178+E188+E189+E194</f>
        <v>6836292.4500000011</v>
      </c>
      <c r="F164" s="45">
        <f t="shared" si="26"/>
        <v>126.9408666813639</v>
      </c>
    </row>
    <row r="165" spans="1:6" ht="12.75" customHeight="1" x14ac:dyDescent="0.2">
      <c r="A165" s="63">
        <v>321</v>
      </c>
      <c r="B165" s="64" t="s">
        <v>332</v>
      </c>
      <c r="C165" s="247" t="s">
        <v>333</v>
      </c>
      <c r="D165" s="60">
        <f t="shared" ref="D165:E165" si="33">SUM(D166:D169)</f>
        <v>139015.63</v>
      </c>
      <c r="E165" s="60">
        <f t="shared" si="33"/>
        <v>148918.96</v>
      </c>
      <c r="F165" s="45">
        <f t="shared" si="26"/>
        <v>107.12389678772092</v>
      </c>
    </row>
    <row r="166" spans="1:6" ht="12.75" customHeight="1" x14ac:dyDescent="0.2">
      <c r="A166" s="63">
        <v>3211</v>
      </c>
      <c r="B166" s="64" t="s">
        <v>334</v>
      </c>
      <c r="C166" s="247" t="s">
        <v>335</v>
      </c>
      <c r="D166" s="194">
        <v>21556.32</v>
      </c>
      <c r="E166" s="194">
        <v>35009.21</v>
      </c>
      <c r="F166" s="45">
        <f t="shared" si="26"/>
        <v>162.40810119723591</v>
      </c>
    </row>
    <row r="167" spans="1:6" ht="12.75" customHeight="1" x14ac:dyDescent="0.2">
      <c r="A167" s="63">
        <v>3212</v>
      </c>
      <c r="B167" s="64" t="s">
        <v>336</v>
      </c>
      <c r="C167" s="247" t="s">
        <v>337</v>
      </c>
      <c r="D167" s="194">
        <v>102585.69</v>
      </c>
      <c r="E167" s="194">
        <v>101159.51</v>
      </c>
      <c r="F167" s="45">
        <f t="shared" si="26"/>
        <v>98.609767112742517</v>
      </c>
    </row>
    <row r="168" spans="1:6" ht="12.75" customHeight="1" x14ac:dyDescent="0.2">
      <c r="A168" s="63">
        <v>3213</v>
      </c>
      <c r="B168" s="64" t="s">
        <v>338</v>
      </c>
      <c r="C168" s="247" t="s">
        <v>339</v>
      </c>
      <c r="D168" s="194">
        <v>12655.82</v>
      </c>
      <c r="E168" s="194">
        <v>11850.24</v>
      </c>
      <c r="F168" s="45">
        <f t="shared" si="26"/>
        <v>93.634707194002445</v>
      </c>
    </row>
    <row r="169" spans="1:6" ht="12.75" customHeight="1" x14ac:dyDescent="0.2">
      <c r="A169" s="63">
        <v>3214</v>
      </c>
      <c r="B169" s="64" t="s">
        <v>340</v>
      </c>
      <c r="C169" s="247" t="s">
        <v>341</v>
      </c>
      <c r="D169" s="194">
        <v>2217.8000000000002</v>
      </c>
      <c r="E169" s="194">
        <v>900</v>
      </c>
      <c r="F169" s="45">
        <f t="shared" si="26"/>
        <v>40.580755703850656</v>
      </c>
    </row>
    <row r="170" spans="1:6" ht="12.75" customHeight="1" x14ac:dyDescent="0.2">
      <c r="A170" s="63">
        <v>322</v>
      </c>
      <c r="B170" s="64" t="s">
        <v>342</v>
      </c>
      <c r="C170" s="247" t="s">
        <v>343</v>
      </c>
      <c r="D170" s="60">
        <f t="shared" ref="D170:E170" si="34">SUM(D171:D177)</f>
        <v>540238.94999999995</v>
      </c>
      <c r="E170" s="60">
        <f t="shared" si="34"/>
        <v>581285.28999999992</v>
      </c>
      <c r="F170" s="45">
        <f t="shared" si="26"/>
        <v>107.59781204224537</v>
      </c>
    </row>
    <row r="171" spans="1:6" ht="12.75" customHeight="1" x14ac:dyDescent="0.2">
      <c r="A171" s="63">
        <v>3221</v>
      </c>
      <c r="B171" s="64" t="s">
        <v>344</v>
      </c>
      <c r="C171" s="247" t="s">
        <v>345</v>
      </c>
      <c r="D171" s="194">
        <v>86072.88</v>
      </c>
      <c r="E171" s="194">
        <v>87351.87</v>
      </c>
      <c r="F171" s="45">
        <f t="shared" si="26"/>
        <v>101.48593842799262</v>
      </c>
    </row>
    <row r="172" spans="1:6" ht="12.75" customHeight="1" x14ac:dyDescent="0.2">
      <c r="A172" s="63">
        <v>3222</v>
      </c>
      <c r="B172" s="64" t="s">
        <v>346</v>
      </c>
      <c r="C172" s="247" t="s">
        <v>347</v>
      </c>
      <c r="D172" s="194">
        <v>142995.92000000001</v>
      </c>
      <c r="E172" s="194">
        <v>156614.07</v>
      </c>
      <c r="F172" s="45">
        <f t="shared" si="26"/>
        <v>109.52345353629669</v>
      </c>
    </row>
    <row r="173" spans="1:6" ht="12.75" customHeight="1" x14ac:dyDescent="0.2">
      <c r="A173" s="63">
        <v>3223</v>
      </c>
      <c r="B173" s="65" t="s">
        <v>348</v>
      </c>
      <c r="C173" s="247" t="s">
        <v>349</v>
      </c>
      <c r="D173" s="194">
        <v>271023.92</v>
      </c>
      <c r="E173" s="194">
        <v>281767.34000000003</v>
      </c>
      <c r="F173" s="45">
        <f t="shared" si="26"/>
        <v>103.96401173741418</v>
      </c>
    </row>
    <row r="174" spans="1:6" ht="12.75" customHeight="1" x14ac:dyDescent="0.2">
      <c r="A174" s="63">
        <v>3224</v>
      </c>
      <c r="B174" s="65" t="s">
        <v>350</v>
      </c>
      <c r="C174" s="247" t="s">
        <v>351</v>
      </c>
      <c r="D174" s="194">
        <v>18417.96</v>
      </c>
      <c r="E174" s="194">
        <v>13718.45</v>
      </c>
      <c r="F174" s="45">
        <f t="shared" si="26"/>
        <v>74.484090529027114</v>
      </c>
    </row>
    <row r="175" spans="1:6" ht="12.75" customHeight="1" x14ac:dyDescent="0.2">
      <c r="A175" s="63">
        <v>3225</v>
      </c>
      <c r="B175" s="65" t="s">
        <v>352</v>
      </c>
      <c r="C175" s="247" t="s">
        <v>353</v>
      </c>
      <c r="D175" s="194">
        <v>10104.27</v>
      </c>
      <c r="E175" s="194">
        <v>14351.49</v>
      </c>
      <c r="F175" s="45">
        <f t="shared" si="26"/>
        <v>142.0339123954526</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11624</v>
      </c>
      <c r="E177" s="194">
        <v>27482.07</v>
      </c>
      <c r="F177" s="45">
        <f t="shared" si="26"/>
        <v>236.42524088093597</v>
      </c>
    </row>
    <row r="178" spans="1:6" ht="12.75" customHeight="1" x14ac:dyDescent="0.2">
      <c r="A178" s="63">
        <v>323</v>
      </c>
      <c r="B178" s="65" t="s">
        <v>358</v>
      </c>
      <c r="C178" s="247" t="s">
        <v>359</v>
      </c>
      <c r="D178" s="60">
        <f t="shared" ref="D178:E178" si="35">SUM(D179:D187)</f>
        <v>4217104.38</v>
      </c>
      <c r="E178" s="60">
        <f t="shared" si="35"/>
        <v>5219047.330000001</v>
      </c>
      <c r="F178" s="45">
        <f t="shared" si="26"/>
        <v>123.759026566945</v>
      </c>
    </row>
    <row r="179" spans="1:6" ht="12.75" customHeight="1" x14ac:dyDescent="0.2">
      <c r="A179" s="63">
        <v>3231</v>
      </c>
      <c r="B179" s="65" t="s">
        <v>360</v>
      </c>
      <c r="C179" s="247" t="s">
        <v>361</v>
      </c>
      <c r="D179" s="194">
        <v>125544.43</v>
      </c>
      <c r="E179" s="194">
        <v>131165.89000000001</v>
      </c>
      <c r="F179" s="45">
        <f t="shared" si="26"/>
        <v>104.47766579528859</v>
      </c>
    </row>
    <row r="180" spans="1:6" ht="12.75" customHeight="1" x14ac:dyDescent="0.2">
      <c r="A180" s="63">
        <v>3232</v>
      </c>
      <c r="B180" s="65" t="s">
        <v>362</v>
      </c>
      <c r="C180" s="247" t="s">
        <v>363</v>
      </c>
      <c r="D180" s="194">
        <v>1115890.22</v>
      </c>
      <c r="E180" s="194">
        <v>1392234.02</v>
      </c>
      <c r="F180" s="45">
        <f t="shared" si="26"/>
        <v>124.7644253034138</v>
      </c>
    </row>
    <row r="181" spans="1:6" ht="12.75" customHeight="1" x14ac:dyDescent="0.2">
      <c r="A181" s="63">
        <v>3233</v>
      </c>
      <c r="B181" s="65" t="s">
        <v>364</v>
      </c>
      <c r="C181" s="247" t="s">
        <v>365</v>
      </c>
      <c r="D181" s="194">
        <v>73853.399999999994</v>
      </c>
      <c r="E181" s="194">
        <v>108707.5</v>
      </c>
      <c r="F181" s="45">
        <f t="shared" si="26"/>
        <v>147.19362954176788</v>
      </c>
    </row>
    <row r="182" spans="1:6" ht="12.75" customHeight="1" x14ac:dyDescent="0.2">
      <c r="A182" s="63">
        <v>3234</v>
      </c>
      <c r="B182" s="65" t="s">
        <v>366</v>
      </c>
      <c r="C182" s="247" t="s">
        <v>367</v>
      </c>
      <c r="D182" s="194">
        <v>1754263.06</v>
      </c>
      <c r="E182" s="194">
        <v>2084119.48</v>
      </c>
      <c r="F182" s="45">
        <f t="shared" si="26"/>
        <v>118.80313320853944</v>
      </c>
    </row>
    <row r="183" spans="1:6" ht="12.75" customHeight="1" x14ac:dyDescent="0.2">
      <c r="A183" s="63">
        <v>3235</v>
      </c>
      <c r="B183" s="64" t="s">
        <v>368</v>
      </c>
      <c r="C183" s="247" t="s">
        <v>369</v>
      </c>
      <c r="D183" s="194">
        <v>27030.86</v>
      </c>
      <c r="E183" s="194">
        <v>80547.34</v>
      </c>
      <c r="F183" s="45">
        <f t="shared" si="26"/>
        <v>297.98289806539634</v>
      </c>
    </row>
    <row r="184" spans="1:6" ht="12.75" customHeight="1" x14ac:dyDescent="0.2">
      <c r="A184" s="63">
        <v>3236</v>
      </c>
      <c r="B184" s="64" t="s">
        <v>370</v>
      </c>
      <c r="C184" s="247" t="s">
        <v>371</v>
      </c>
      <c r="D184" s="194">
        <v>51017.13</v>
      </c>
      <c r="E184" s="194">
        <v>53233.74</v>
      </c>
      <c r="F184" s="45">
        <f t="shared" si="26"/>
        <v>104.34483476432328</v>
      </c>
    </row>
    <row r="185" spans="1:6" ht="12.75" customHeight="1" x14ac:dyDescent="0.2">
      <c r="A185" s="63">
        <v>3237</v>
      </c>
      <c r="B185" s="64" t="s">
        <v>372</v>
      </c>
      <c r="C185" s="247" t="s">
        <v>373</v>
      </c>
      <c r="D185" s="194">
        <v>690061.98</v>
      </c>
      <c r="E185" s="194">
        <v>850412.09</v>
      </c>
      <c r="F185" s="45">
        <f t="shared" si="26"/>
        <v>123.23705908272183</v>
      </c>
    </row>
    <row r="186" spans="1:6" ht="12.75" customHeight="1" x14ac:dyDescent="0.2">
      <c r="A186" s="63">
        <v>3238</v>
      </c>
      <c r="B186" s="64" t="s">
        <v>374</v>
      </c>
      <c r="C186" s="247" t="s">
        <v>375</v>
      </c>
      <c r="D186" s="194">
        <v>126974.15</v>
      </c>
      <c r="E186" s="194">
        <v>165078.62</v>
      </c>
      <c r="F186" s="45">
        <f t="shared" si="26"/>
        <v>130.00962794395551</v>
      </c>
    </row>
    <row r="187" spans="1:6" ht="12.75" customHeight="1" x14ac:dyDescent="0.2">
      <c r="A187" s="63">
        <v>3239</v>
      </c>
      <c r="B187" s="64" t="s">
        <v>376</v>
      </c>
      <c r="C187" s="247" t="s">
        <v>377</v>
      </c>
      <c r="D187" s="194">
        <v>252469.15</v>
      </c>
      <c r="E187" s="194">
        <v>353548.65</v>
      </c>
      <c r="F187" s="45">
        <f t="shared" si="26"/>
        <v>140.03637672167076</v>
      </c>
    </row>
    <row r="188" spans="1:6" ht="12.75" customHeight="1" x14ac:dyDescent="0.2">
      <c r="A188" s="63">
        <v>324</v>
      </c>
      <c r="B188" s="64" t="s">
        <v>378</v>
      </c>
      <c r="C188" s="247" t="s">
        <v>379</v>
      </c>
      <c r="D188" s="194">
        <v>58700.95</v>
      </c>
      <c r="E188" s="194">
        <v>124008.87</v>
      </c>
      <c r="F188" s="45">
        <f t="shared" si="26"/>
        <v>211.25530336391489</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430355.06999999995</v>
      </c>
      <c r="E194" s="60">
        <f t="shared" si="36"/>
        <v>763032.00000000012</v>
      </c>
      <c r="F194" s="45">
        <f t="shared" si="26"/>
        <v>177.302895490461</v>
      </c>
    </row>
    <row r="195" spans="1:6" ht="12.75" customHeight="1" x14ac:dyDescent="0.2">
      <c r="A195" s="63">
        <v>3291</v>
      </c>
      <c r="B195" s="183" t="s">
        <v>392</v>
      </c>
      <c r="C195" s="247" t="s">
        <v>393</v>
      </c>
      <c r="D195" s="194">
        <v>32758.53</v>
      </c>
      <c r="E195" s="194">
        <v>87575.38</v>
      </c>
      <c r="F195" s="45">
        <f t="shared" si="26"/>
        <v>267.33611062523261</v>
      </c>
    </row>
    <row r="196" spans="1:6" ht="12.75" customHeight="1" x14ac:dyDescent="0.2">
      <c r="A196" s="63">
        <v>3292</v>
      </c>
      <c r="B196" s="64" t="s">
        <v>394</v>
      </c>
      <c r="C196" s="247" t="s">
        <v>395</v>
      </c>
      <c r="D196" s="194">
        <v>90225.78</v>
      </c>
      <c r="E196" s="194">
        <v>114716.83</v>
      </c>
      <c r="F196" s="45">
        <f t="shared" si="26"/>
        <v>127.14418207301728</v>
      </c>
    </row>
    <row r="197" spans="1:6" ht="12.75" customHeight="1" x14ac:dyDescent="0.2">
      <c r="A197" s="63">
        <v>3293</v>
      </c>
      <c r="B197" s="64" t="s">
        <v>396</v>
      </c>
      <c r="C197" s="247" t="s">
        <v>397</v>
      </c>
      <c r="D197" s="194">
        <v>62809.88</v>
      </c>
      <c r="E197" s="194">
        <v>83743.070000000007</v>
      </c>
      <c r="F197" s="45">
        <f t="shared" si="26"/>
        <v>133.32786179499149</v>
      </c>
    </row>
    <row r="198" spans="1:6" ht="12.75" customHeight="1" x14ac:dyDescent="0.2">
      <c r="A198" s="63">
        <v>3294</v>
      </c>
      <c r="B198" s="64" t="s">
        <v>398</v>
      </c>
      <c r="C198" s="247" t="s">
        <v>399</v>
      </c>
      <c r="D198" s="194">
        <v>10130.459999999999</v>
      </c>
      <c r="E198" s="194">
        <v>15046.56</v>
      </c>
      <c r="F198" s="45">
        <f t="shared" si="26"/>
        <v>148.52790495199625</v>
      </c>
    </row>
    <row r="199" spans="1:6" ht="12.75" customHeight="1" x14ac:dyDescent="0.2">
      <c r="A199" s="63">
        <v>3295</v>
      </c>
      <c r="B199" s="64" t="s">
        <v>400</v>
      </c>
      <c r="C199" s="247" t="s">
        <v>401</v>
      </c>
      <c r="D199" s="194">
        <v>10496.84</v>
      </c>
      <c r="E199" s="194">
        <v>32425.95</v>
      </c>
      <c r="F199" s="45">
        <f t="shared" si="26"/>
        <v>308.91153909176478</v>
      </c>
    </row>
    <row r="200" spans="1:6" ht="12.75" customHeight="1" x14ac:dyDescent="0.2">
      <c r="A200" s="63" t="s">
        <v>402</v>
      </c>
      <c r="B200" s="64" t="s">
        <v>403</v>
      </c>
      <c r="C200" s="247" t="s">
        <v>402</v>
      </c>
      <c r="D200" s="194">
        <v>56075.73</v>
      </c>
      <c r="E200" s="194">
        <v>195627.3</v>
      </c>
      <c r="F200" s="45">
        <f t="shared" si="26"/>
        <v>348.86268979467582</v>
      </c>
    </row>
    <row r="201" spans="1:6" ht="12.75" customHeight="1" x14ac:dyDescent="0.2">
      <c r="A201" s="63">
        <v>3299</v>
      </c>
      <c r="B201" s="64" t="s">
        <v>404</v>
      </c>
      <c r="C201" s="247" t="s">
        <v>405</v>
      </c>
      <c r="D201" s="194">
        <v>167857.85</v>
      </c>
      <c r="E201" s="194">
        <v>233896.91</v>
      </c>
      <c r="F201" s="45">
        <f t="shared" si="26"/>
        <v>139.34225298370021</v>
      </c>
    </row>
    <row r="202" spans="1:6" ht="12.75" customHeight="1" x14ac:dyDescent="0.2">
      <c r="A202" s="63">
        <v>34</v>
      </c>
      <c r="B202" s="183" t="s">
        <v>406</v>
      </c>
      <c r="C202" s="247" t="s">
        <v>407</v>
      </c>
      <c r="D202" s="60">
        <f t="shared" ref="D202:E202" si="37">D203+D208+D216</f>
        <v>73651</v>
      </c>
      <c r="E202" s="60">
        <f t="shared" si="37"/>
        <v>98348.9</v>
      </c>
      <c r="F202" s="45">
        <f t="shared" si="26"/>
        <v>133.53369268577481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24810.75</v>
      </c>
      <c r="E208" s="60">
        <f t="shared" si="39"/>
        <v>37698.199999999997</v>
      </c>
      <c r="F208" s="45">
        <f t="shared" si="26"/>
        <v>151.94300857491208</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4440.28</v>
      </c>
      <c r="E210" s="194">
        <v>21559.71</v>
      </c>
      <c r="F210" s="45">
        <f t="shared" si="26"/>
        <v>485.54843388254795</v>
      </c>
    </row>
    <row r="211" spans="1:6" ht="24" x14ac:dyDescent="0.2">
      <c r="A211" s="63">
        <v>3423</v>
      </c>
      <c r="B211" s="183" t="s">
        <v>424</v>
      </c>
      <c r="C211" s="247" t="s">
        <v>425</v>
      </c>
      <c r="D211" s="194">
        <v>20370.47</v>
      </c>
      <c r="E211" s="194">
        <v>16138.49</v>
      </c>
      <c r="F211" s="45">
        <f t="shared" si="26"/>
        <v>79.224927063538544</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48840.25</v>
      </c>
      <c r="E216" s="60">
        <f t="shared" si="40"/>
        <v>60650.700000000004</v>
      </c>
      <c r="F216" s="45">
        <f t="shared" si="26"/>
        <v>124.18179677622454</v>
      </c>
    </row>
    <row r="217" spans="1:6" ht="12.75" customHeight="1" x14ac:dyDescent="0.2">
      <c r="A217" s="63">
        <v>3431</v>
      </c>
      <c r="B217" s="182" t="s">
        <v>436</v>
      </c>
      <c r="C217" s="247" t="s">
        <v>437</v>
      </c>
      <c r="D217" s="194">
        <v>28980.85</v>
      </c>
      <c r="E217" s="194">
        <v>39179.94</v>
      </c>
      <c r="F217" s="45">
        <f t="shared" si="26"/>
        <v>135.19251505735684</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244.42</v>
      </c>
      <c r="E219" s="194">
        <v>118.3</v>
      </c>
      <c r="F219" s="45">
        <f t="shared" si="26"/>
        <v>48.400294574912039</v>
      </c>
    </row>
    <row r="220" spans="1:6" ht="12.75" customHeight="1" x14ac:dyDescent="0.2">
      <c r="A220" s="63">
        <v>3434</v>
      </c>
      <c r="B220" s="65" t="s">
        <v>442</v>
      </c>
      <c r="C220" s="247" t="s">
        <v>443</v>
      </c>
      <c r="D220" s="194">
        <v>19614.98</v>
      </c>
      <c r="E220" s="194">
        <v>21352.46</v>
      </c>
      <c r="F220" s="45">
        <f t="shared" si="26"/>
        <v>108.85792389286146</v>
      </c>
    </row>
    <row r="221" spans="1:6" ht="12.75" customHeight="1" x14ac:dyDescent="0.2">
      <c r="A221" s="63">
        <v>35</v>
      </c>
      <c r="B221" s="65" t="s">
        <v>444</v>
      </c>
      <c r="C221" s="247" t="s">
        <v>445</v>
      </c>
      <c r="D221" s="60">
        <f t="shared" ref="D221:E221" si="41">D222+D225+D229</f>
        <v>155410.33000000002</v>
      </c>
      <c r="E221" s="60">
        <f t="shared" si="41"/>
        <v>437013.68</v>
      </c>
      <c r="F221" s="45">
        <f t="shared" si="26"/>
        <v>281.19989192481603</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155410.33000000002</v>
      </c>
      <c r="E225" s="60">
        <f t="shared" si="43"/>
        <v>437013.68</v>
      </c>
      <c r="F225" s="45">
        <f t="shared" si="26"/>
        <v>281.19989192481603</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50408.17</v>
      </c>
      <c r="E227" s="194">
        <v>45104.68</v>
      </c>
      <c r="F227" s="45">
        <f t="shared" si="26"/>
        <v>89.478907883384778</v>
      </c>
    </row>
    <row r="228" spans="1:6" ht="12.75" customHeight="1" x14ac:dyDescent="0.2">
      <c r="A228" s="63">
        <v>3523</v>
      </c>
      <c r="B228" s="64" t="s">
        <v>458</v>
      </c>
      <c r="C228" s="247" t="s">
        <v>459</v>
      </c>
      <c r="D228" s="194">
        <v>105002.16</v>
      </c>
      <c r="E228" s="194">
        <v>391909</v>
      </c>
      <c r="F228" s="45">
        <f t="shared" si="26"/>
        <v>373.23898860747244</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201255.81</v>
      </c>
      <c r="E230" s="60">
        <f>E231+E234+E237+E242+E246+E250+E254+E257</f>
        <v>230833.09</v>
      </c>
      <c r="F230" s="45">
        <f t="shared" ref="F230:F245" si="44">IF(D230&lt;&gt;0,IF(E230/D230&gt;=100,"&gt;&gt;100",E230/D230*100),"-")</f>
        <v>114.69636081562066</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1650</v>
      </c>
      <c r="E237" s="60">
        <f t="shared" si="47"/>
        <v>56775</v>
      </c>
      <c r="F237" s="45">
        <f t="shared" si="44"/>
        <v>3440.9090909090905</v>
      </c>
    </row>
    <row r="238" spans="1:6" ht="12" x14ac:dyDescent="0.2">
      <c r="A238" s="63">
        <v>3631</v>
      </c>
      <c r="B238" s="65" t="s">
        <v>478</v>
      </c>
      <c r="C238" s="247" t="s">
        <v>479</v>
      </c>
      <c r="D238" s="194">
        <v>1650</v>
      </c>
      <c r="E238" s="194">
        <v>1800</v>
      </c>
      <c r="F238" s="45">
        <f t="shared" si="44"/>
        <v>109.09090909090908</v>
      </c>
    </row>
    <row r="239" spans="1:6" ht="12" x14ac:dyDescent="0.2">
      <c r="A239" s="63">
        <v>3632</v>
      </c>
      <c r="B239" s="65" t="s">
        <v>480</v>
      </c>
      <c r="C239" s="247" t="s">
        <v>481</v>
      </c>
      <c r="D239" s="194">
        <v>0</v>
      </c>
      <c r="E239" s="194">
        <v>54975</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199605.81</v>
      </c>
      <c r="E246" s="60">
        <f t="shared" si="48"/>
        <v>174058.09</v>
      </c>
      <c r="F246" s="45">
        <f t="shared" ref="F246:F249" si="49">IF(D246&lt;&gt;0,IF(E246/D246&gt;=100,"&gt;&gt;100",E246/D246*100),"-")</f>
        <v>87.200913640740225</v>
      </c>
    </row>
    <row r="247" spans="1:6" ht="12.75" customHeight="1" x14ac:dyDescent="0.2">
      <c r="A247" s="63" t="s">
        <v>493</v>
      </c>
      <c r="B247" s="64" t="s">
        <v>494</v>
      </c>
      <c r="C247" s="247" t="s">
        <v>493</v>
      </c>
      <c r="D247" s="194">
        <v>166304.54999999999</v>
      </c>
      <c r="E247" s="194">
        <v>174058.09</v>
      </c>
      <c r="F247" s="45">
        <f t="shared" si="49"/>
        <v>104.66225367856742</v>
      </c>
    </row>
    <row r="248" spans="1:6" ht="12.75" customHeight="1" x14ac:dyDescent="0.2">
      <c r="A248" s="63" t="s">
        <v>495</v>
      </c>
      <c r="B248" s="64" t="s">
        <v>496</v>
      </c>
      <c r="C248" s="247" t="s">
        <v>495</v>
      </c>
      <c r="D248" s="194">
        <v>33301.26</v>
      </c>
      <c r="E248" s="194">
        <v>0</v>
      </c>
      <c r="F248" s="45">
        <f t="shared" si="49"/>
        <v>0</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470251.43</v>
      </c>
      <c r="E262" s="60">
        <f t="shared" si="55"/>
        <v>794001.57</v>
      </c>
      <c r="F262" s="45">
        <f t="shared" ref="F262:F268" si="56">IF(D262&lt;&gt;0,IF(E262/D262&gt;=100,"&gt;&gt;100",E262/D262*100),"-")</f>
        <v>168.84617873463986</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470251.43</v>
      </c>
      <c r="E269" s="60">
        <f t="shared" si="58"/>
        <v>794001.57</v>
      </c>
      <c r="F269" s="45">
        <f t="shared" ref="F269:F272" si="59">IF(D269&lt;&gt;0,IF(E269/D269&gt;=100,"&gt;&gt;100",E269/D269*100),"-")</f>
        <v>168.84617873463986</v>
      </c>
    </row>
    <row r="270" spans="1:6" ht="12.75" customHeight="1" x14ac:dyDescent="0.2">
      <c r="A270" s="63">
        <v>3721</v>
      </c>
      <c r="B270" s="65" t="s">
        <v>533</v>
      </c>
      <c r="C270" s="247" t="s">
        <v>534</v>
      </c>
      <c r="D270" s="194">
        <v>470251.43</v>
      </c>
      <c r="E270" s="194">
        <v>794001.57</v>
      </c>
      <c r="F270" s="45">
        <f t="shared" si="59"/>
        <v>168.84617873463986</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925101.53</v>
      </c>
      <c r="E273" s="60">
        <f t="shared" si="60"/>
        <v>1271908.82</v>
      </c>
      <c r="F273" s="45">
        <f t="shared" ref="F273:F277" si="61">IF(D273&lt;&gt;0,IF(E273/D273&gt;=100,"&gt;&gt;100",E273/D273*100),"-")</f>
        <v>137.48856517403013</v>
      </c>
    </row>
    <row r="274" spans="1:6" ht="12.75" customHeight="1" x14ac:dyDescent="0.2">
      <c r="A274" s="63">
        <v>381</v>
      </c>
      <c r="B274" s="64" t="s">
        <v>541</v>
      </c>
      <c r="C274" s="247" t="s">
        <v>542</v>
      </c>
      <c r="D274" s="60">
        <f t="shared" ref="D274:E274" si="62">SUM(D275:D277)</f>
        <v>753647.91</v>
      </c>
      <c r="E274" s="60">
        <f t="shared" si="62"/>
        <v>1027000.05</v>
      </c>
      <c r="F274" s="45">
        <f t="shared" si="61"/>
        <v>136.27053646310782</v>
      </c>
    </row>
    <row r="275" spans="1:6" ht="12.75" customHeight="1" x14ac:dyDescent="0.2">
      <c r="A275" s="63">
        <v>3811</v>
      </c>
      <c r="B275" s="64" t="s">
        <v>543</v>
      </c>
      <c r="C275" s="247" t="s">
        <v>544</v>
      </c>
      <c r="D275" s="194">
        <v>753647.91</v>
      </c>
      <c r="E275" s="194">
        <v>1027000.05</v>
      </c>
      <c r="F275" s="45">
        <f t="shared" si="61"/>
        <v>136.27053646310782</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48000</v>
      </c>
      <c r="E278" s="60">
        <f t="shared" si="63"/>
        <v>96961.01</v>
      </c>
      <c r="F278" s="45">
        <f t="shared" ref="F278:F282" si="64">IF(D278&lt;&gt;0,IF(E278/D278&gt;=100,"&gt;&gt;100",E278/D278*100),"-")</f>
        <v>202.00210416666664</v>
      </c>
    </row>
    <row r="279" spans="1:6" ht="12.75" customHeight="1" x14ac:dyDescent="0.2">
      <c r="A279" s="63">
        <v>3821</v>
      </c>
      <c r="B279" s="64" t="s">
        <v>551</v>
      </c>
      <c r="C279" s="247" t="s">
        <v>552</v>
      </c>
      <c r="D279" s="194">
        <v>48000</v>
      </c>
      <c r="E279" s="194">
        <v>96961.01</v>
      </c>
      <c r="F279" s="45">
        <f t="shared" si="64"/>
        <v>202.00210416666664</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1579.4</v>
      </c>
      <c r="E283" s="60">
        <f t="shared" si="65"/>
        <v>0</v>
      </c>
      <c r="F283" s="45">
        <f t="shared" ref="F283:F294" si="66">IF(D283&lt;&gt;0,IF(E283/D283&gt;=100,"&gt;&gt;100",E283/D283*100),"-")</f>
        <v>0</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1579.4</v>
      </c>
      <c r="E288" s="194">
        <v>0</v>
      </c>
      <c r="F288" s="45">
        <f t="shared" si="66"/>
        <v>0</v>
      </c>
    </row>
    <row r="289" spans="1:6" ht="12.75" customHeight="1" x14ac:dyDescent="0.2">
      <c r="A289" s="63">
        <v>386</v>
      </c>
      <c r="B289" s="65" t="s">
        <v>570</v>
      </c>
      <c r="C289" s="247" t="s">
        <v>571</v>
      </c>
      <c r="D289" s="60">
        <f t="shared" ref="D289:E289" si="67">SUM(D290:D294)</f>
        <v>121874.22</v>
      </c>
      <c r="E289" s="60">
        <f t="shared" si="67"/>
        <v>147947.76</v>
      </c>
      <c r="F289" s="45">
        <f t="shared" si="66"/>
        <v>121.39381076654277</v>
      </c>
    </row>
    <row r="290" spans="1:6" ht="24" x14ac:dyDescent="0.2">
      <c r="A290" s="63">
        <v>3861</v>
      </c>
      <c r="B290" s="64" t="s">
        <v>572</v>
      </c>
      <c r="C290" s="247" t="s">
        <v>573</v>
      </c>
      <c r="D290" s="194">
        <v>121874.22</v>
      </c>
      <c r="E290" s="194">
        <v>147947.76</v>
      </c>
      <c r="F290" s="45">
        <f t="shared" si="66"/>
        <v>121.39381076654277</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11587925.9</v>
      </c>
      <c r="E299" s="60">
        <f>E152-E297+E298</f>
        <v>14862830.620000001</v>
      </c>
      <c r="F299" s="45">
        <f t="shared" si="68"/>
        <v>128.26135365604986</v>
      </c>
    </row>
    <row r="300" spans="1:6" ht="12.75" customHeight="1" x14ac:dyDescent="0.2">
      <c r="A300" s="63" t="s">
        <v>582</v>
      </c>
      <c r="B300" s="64" t="s">
        <v>593</v>
      </c>
      <c r="C300" s="247" t="s">
        <v>594</v>
      </c>
      <c r="D300" s="60">
        <f>IF(D6&gt;=D299,D6-D299,0)</f>
        <v>5900341.5999999996</v>
      </c>
      <c r="E300" s="60">
        <f>IF(E6&gt;=E299,E6-E299,0)</f>
        <v>1941904.2199999988</v>
      </c>
      <c r="F300" s="45">
        <f t="shared" si="68"/>
        <v>32.911725314344494</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540585.04</v>
      </c>
      <c r="E302" s="194">
        <f>1915389.44-223909.37</f>
        <v>1691480.0699999998</v>
      </c>
      <c r="F302" s="45">
        <f t="shared" si="68"/>
        <v>312.89805393060817</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1757509.86</v>
      </c>
      <c r="E304" s="194">
        <v>1620239.68</v>
      </c>
      <c r="F304" s="45">
        <f t="shared" si="68"/>
        <v>92.189507261142751</v>
      </c>
    </row>
    <row r="305" spans="1:6" ht="12" x14ac:dyDescent="0.2">
      <c r="A305" s="63">
        <v>9661</v>
      </c>
      <c r="B305" s="220" t="s">
        <v>603</v>
      </c>
      <c r="C305" s="247" t="s">
        <v>604</v>
      </c>
      <c r="D305" s="194">
        <v>39.81</v>
      </c>
      <c r="E305" s="194">
        <v>4954.8</v>
      </c>
      <c r="F305" s="45" t="str">
        <f t="shared" si="68"/>
        <v>&gt;&gt;100</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215994.94</v>
      </c>
      <c r="E308" s="60">
        <f t="shared" si="71"/>
        <v>346396.66000000003</v>
      </c>
      <c r="F308" s="45">
        <f t="shared" ref="F308:F428" si="72">IF(D308&lt;&gt;0,IF(E308/D308&gt;=100,"&gt;&gt;100",E308/D308*100),"-")</f>
        <v>160.37258095027599</v>
      </c>
    </row>
    <row r="309" spans="1:6" ht="12.75" customHeight="1" x14ac:dyDescent="0.2">
      <c r="A309" s="63">
        <v>71</v>
      </c>
      <c r="B309" s="64" t="s">
        <v>610</v>
      </c>
      <c r="C309" s="247" t="s">
        <v>611</v>
      </c>
      <c r="D309" s="60">
        <f t="shared" ref="D309:E309" si="73">D310+D314</f>
        <v>141077.35999999999</v>
      </c>
      <c r="E309" s="60">
        <f t="shared" si="73"/>
        <v>208234.9</v>
      </c>
      <c r="F309" s="45">
        <f t="shared" si="72"/>
        <v>147.60334330044168</v>
      </c>
    </row>
    <row r="310" spans="1:6" ht="24" x14ac:dyDescent="0.2">
      <c r="A310" s="63">
        <v>711</v>
      </c>
      <c r="B310" s="64" t="s">
        <v>612</v>
      </c>
      <c r="C310" s="247" t="s">
        <v>613</v>
      </c>
      <c r="D310" s="60">
        <f t="shared" ref="D310:E310" si="74">SUM(D311:D313)</f>
        <v>141077.35999999999</v>
      </c>
      <c r="E310" s="60">
        <f t="shared" si="74"/>
        <v>208234.9</v>
      </c>
      <c r="F310" s="45">
        <f t="shared" si="72"/>
        <v>147.60334330044168</v>
      </c>
    </row>
    <row r="311" spans="1:6" ht="12.75" customHeight="1" x14ac:dyDescent="0.2">
      <c r="A311" s="63">
        <v>7111</v>
      </c>
      <c r="B311" s="64" t="s">
        <v>614</v>
      </c>
      <c r="C311" s="247" t="s">
        <v>615</v>
      </c>
      <c r="D311" s="194">
        <v>141077.35999999999</v>
      </c>
      <c r="E311" s="194">
        <v>208234.9</v>
      </c>
      <c r="F311" s="45">
        <f t="shared" si="72"/>
        <v>147.60334330044168</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74917.58</v>
      </c>
      <c r="E321" s="60">
        <f t="shared" si="76"/>
        <v>138161.76</v>
      </c>
      <c r="F321" s="45">
        <f t="shared" si="72"/>
        <v>184.41834346491171</v>
      </c>
    </row>
    <row r="322" spans="1:6" ht="12.75" customHeight="1" x14ac:dyDescent="0.2">
      <c r="A322" s="63">
        <v>721</v>
      </c>
      <c r="B322" s="64" t="s">
        <v>636</v>
      </c>
      <c r="C322" s="247" t="s">
        <v>637</v>
      </c>
      <c r="D322" s="60">
        <f t="shared" ref="D322:E322" si="77">SUM(D323:D326)</f>
        <v>74917.58</v>
      </c>
      <c r="E322" s="60">
        <f t="shared" si="77"/>
        <v>138161.76</v>
      </c>
      <c r="F322" s="45">
        <f t="shared" si="72"/>
        <v>184.41834346491171</v>
      </c>
    </row>
    <row r="323" spans="1:6" ht="12.75" customHeight="1" x14ac:dyDescent="0.2">
      <c r="A323" s="63">
        <v>7211</v>
      </c>
      <c r="B323" s="64" t="s">
        <v>638</v>
      </c>
      <c r="C323" s="247" t="s">
        <v>639</v>
      </c>
      <c r="D323" s="194">
        <v>74917.58</v>
      </c>
      <c r="E323" s="194">
        <v>138161.76</v>
      </c>
      <c r="F323" s="45">
        <f t="shared" si="72"/>
        <v>184.41834346491171</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4748067.68</v>
      </c>
      <c r="E360" s="60">
        <f t="shared" si="86"/>
        <v>5791806.1200000001</v>
      </c>
      <c r="F360" s="45">
        <f t="shared" si="72"/>
        <v>121.98238336821687</v>
      </c>
    </row>
    <row r="361" spans="1:6" ht="12.75" customHeight="1" x14ac:dyDescent="0.2">
      <c r="A361" s="63">
        <v>41</v>
      </c>
      <c r="B361" s="64" t="s">
        <v>714</v>
      </c>
      <c r="C361" s="247" t="s">
        <v>715</v>
      </c>
      <c r="D361" s="60">
        <f t="shared" ref="D361:E361" si="87">D362+D366</f>
        <v>335083.69</v>
      </c>
      <c r="E361" s="60">
        <f t="shared" si="87"/>
        <v>234711.11</v>
      </c>
      <c r="F361" s="45">
        <f t="shared" si="72"/>
        <v>70.045519076144828</v>
      </c>
    </row>
    <row r="362" spans="1:6" ht="12.75" customHeight="1" x14ac:dyDescent="0.2">
      <c r="A362" s="63">
        <v>411</v>
      </c>
      <c r="B362" s="64" t="s">
        <v>716</v>
      </c>
      <c r="C362" s="247" t="s">
        <v>717</v>
      </c>
      <c r="D362" s="60">
        <f t="shared" ref="D362:E362" si="88">SUM(D363:D365)</f>
        <v>3551.4</v>
      </c>
      <c r="E362" s="60">
        <f t="shared" si="88"/>
        <v>0</v>
      </c>
      <c r="F362" s="45">
        <f t="shared" si="72"/>
        <v>0</v>
      </c>
    </row>
    <row r="363" spans="1:6" ht="12.75" customHeight="1" x14ac:dyDescent="0.2">
      <c r="A363" s="63">
        <v>4111</v>
      </c>
      <c r="B363" s="64" t="s">
        <v>614</v>
      </c>
      <c r="C363" s="247" t="s">
        <v>718</v>
      </c>
      <c r="D363" s="194">
        <v>3551.4</v>
      </c>
      <c r="E363" s="194">
        <v>0</v>
      </c>
      <c r="F363" s="45">
        <f t="shared" si="72"/>
        <v>0</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331532.28999999998</v>
      </c>
      <c r="E366" s="60">
        <f t="shared" si="89"/>
        <v>234711.11</v>
      </c>
      <c r="F366" s="45">
        <f t="shared" si="72"/>
        <v>70.795852192858803</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331532.28999999998</v>
      </c>
      <c r="E372" s="194">
        <v>234711.11</v>
      </c>
      <c r="F372" s="45">
        <f t="shared" si="72"/>
        <v>70.795852192858803</v>
      </c>
    </row>
    <row r="373" spans="1:6" ht="24" x14ac:dyDescent="0.2">
      <c r="A373" s="63">
        <v>42</v>
      </c>
      <c r="B373" s="183" t="s">
        <v>730</v>
      </c>
      <c r="C373" s="247" t="s">
        <v>731</v>
      </c>
      <c r="D373" s="60">
        <f t="shared" ref="D373:E373" si="90">D374+D379+D388+D393+D398+D401</f>
        <v>3349989.71</v>
      </c>
      <c r="E373" s="60">
        <f t="shared" si="90"/>
        <v>3932815.93</v>
      </c>
      <c r="F373" s="45">
        <f t="shared" si="72"/>
        <v>117.39785105190667</v>
      </c>
    </row>
    <row r="374" spans="1:6" ht="12.75" customHeight="1" x14ac:dyDescent="0.2">
      <c r="A374" s="63">
        <v>421</v>
      </c>
      <c r="B374" s="64" t="s">
        <v>732</v>
      </c>
      <c r="C374" s="247" t="s">
        <v>733</v>
      </c>
      <c r="D374" s="60">
        <f t="shared" ref="D374:E374" si="91">SUM(D375:D378)</f>
        <v>2946460.08</v>
      </c>
      <c r="E374" s="60">
        <f t="shared" si="91"/>
        <v>3386737.11</v>
      </c>
      <c r="F374" s="45">
        <f t="shared" si="72"/>
        <v>114.9425757704479</v>
      </c>
    </row>
    <row r="375" spans="1:6" ht="12.75" customHeight="1" x14ac:dyDescent="0.2">
      <c r="A375" s="63">
        <v>4211</v>
      </c>
      <c r="B375" s="64" t="s">
        <v>638</v>
      </c>
      <c r="C375" s="247" t="s">
        <v>734</v>
      </c>
      <c r="D375" s="194">
        <v>1044389.77</v>
      </c>
      <c r="E375" s="194">
        <v>832.5</v>
      </c>
      <c r="F375" s="45">
        <f t="shared" si="72"/>
        <v>7.9711619542194481E-2</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1068918.25</v>
      </c>
      <c r="E377" s="194">
        <v>35975</v>
      </c>
      <c r="F377" s="45">
        <f t="shared" si="72"/>
        <v>3.3655520429181558</v>
      </c>
    </row>
    <row r="378" spans="1:6" ht="12.75" customHeight="1" x14ac:dyDescent="0.2">
      <c r="A378" s="63">
        <v>4214</v>
      </c>
      <c r="B378" s="64" t="s">
        <v>644</v>
      </c>
      <c r="C378" s="247" t="s">
        <v>737</v>
      </c>
      <c r="D378" s="194">
        <v>833152.06</v>
      </c>
      <c r="E378" s="194">
        <v>3349929.61</v>
      </c>
      <c r="F378" s="45">
        <f t="shared" si="72"/>
        <v>402.07901664433257</v>
      </c>
    </row>
    <row r="379" spans="1:6" ht="12.75" customHeight="1" x14ac:dyDescent="0.2">
      <c r="A379" s="63">
        <v>422</v>
      </c>
      <c r="B379" s="64" t="s">
        <v>738</v>
      </c>
      <c r="C379" s="247" t="s">
        <v>739</v>
      </c>
      <c r="D379" s="60">
        <f t="shared" ref="D379:E379" si="92">SUM(D380:D387)</f>
        <v>335321.09999999998</v>
      </c>
      <c r="E379" s="60">
        <f t="shared" si="92"/>
        <v>380540.62</v>
      </c>
      <c r="F379" s="45">
        <f t="shared" si="72"/>
        <v>113.48543828586988</v>
      </c>
    </row>
    <row r="380" spans="1:6" ht="12.75" customHeight="1" x14ac:dyDescent="0.2">
      <c r="A380" s="63">
        <v>4221</v>
      </c>
      <c r="B380" s="64" t="s">
        <v>648</v>
      </c>
      <c r="C380" s="247" t="s">
        <v>740</v>
      </c>
      <c r="D380" s="194">
        <v>70769.23</v>
      </c>
      <c r="E380" s="194">
        <v>101176.93</v>
      </c>
      <c r="F380" s="45">
        <f t="shared" si="72"/>
        <v>142.96740264095001</v>
      </c>
    </row>
    <row r="381" spans="1:6" ht="12.75" customHeight="1" x14ac:dyDescent="0.2">
      <c r="A381" s="63">
        <v>4222</v>
      </c>
      <c r="B381" s="64" t="s">
        <v>741</v>
      </c>
      <c r="C381" s="247" t="s">
        <v>742</v>
      </c>
      <c r="D381" s="194">
        <v>37354.910000000003</v>
      </c>
      <c r="E381" s="194">
        <v>21047.17</v>
      </c>
      <c r="F381" s="45">
        <f t="shared" si="72"/>
        <v>56.343784525247145</v>
      </c>
    </row>
    <row r="382" spans="1:6" ht="12.75" customHeight="1" x14ac:dyDescent="0.2">
      <c r="A382" s="63">
        <v>4223</v>
      </c>
      <c r="B382" s="64" t="s">
        <v>652</v>
      </c>
      <c r="C382" s="247" t="s">
        <v>743</v>
      </c>
      <c r="D382" s="194">
        <v>17500.77</v>
      </c>
      <c r="E382" s="194">
        <v>37552.339999999997</v>
      </c>
      <c r="F382" s="45">
        <f t="shared" si="72"/>
        <v>214.57535868421789</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1200</v>
      </c>
      <c r="F384" s="71" t="str">
        <f t="shared" si="72"/>
        <v>-</v>
      </c>
    </row>
    <row r="385" spans="1:6" ht="12.75" customHeight="1" x14ac:dyDescent="0.2">
      <c r="A385" s="63">
        <v>4226</v>
      </c>
      <c r="B385" s="64" t="s">
        <v>658</v>
      </c>
      <c r="C385" s="247" t="s">
        <v>746</v>
      </c>
      <c r="D385" s="194">
        <v>8515.82</v>
      </c>
      <c r="E385" s="194">
        <v>10777.94</v>
      </c>
      <c r="F385" s="45">
        <f t="shared" si="72"/>
        <v>126.56373666892912</v>
      </c>
    </row>
    <row r="386" spans="1:6" ht="12.75" customHeight="1" x14ac:dyDescent="0.2">
      <c r="A386" s="63">
        <v>4227</v>
      </c>
      <c r="B386" s="183" t="s">
        <v>660</v>
      </c>
      <c r="C386" s="247" t="s">
        <v>747</v>
      </c>
      <c r="D386" s="194">
        <v>201180.37</v>
      </c>
      <c r="E386" s="194">
        <v>208786.24</v>
      </c>
      <c r="F386" s="45">
        <f t="shared" si="72"/>
        <v>103.78062233407763</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93094.93</v>
      </c>
      <c r="F388" s="45" t="str">
        <f t="shared" si="72"/>
        <v>-</v>
      </c>
    </row>
    <row r="389" spans="1:6" ht="12.75" customHeight="1" x14ac:dyDescent="0.2">
      <c r="A389" s="63">
        <v>4231</v>
      </c>
      <c r="B389" s="64" t="s">
        <v>666</v>
      </c>
      <c r="C389" s="247" t="s">
        <v>751</v>
      </c>
      <c r="D389" s="194">
        <v>0</v>
      </c>
      <c r="E389" s="194">
        <v>93094.93</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55330.63</v>
      </c>
      <c r="E393" s="60">
        <f t="shared" si="94"/>
        <v>61083.82</v>
      </c>
      <c r="F393" s="45">
        <f t="shared" si="72"/>
        <v>110.39783931612564</v>
      </c>
    </row>
    <row r="394" spans="1:6" ht="12.75" customHeight="1" x14ac:dyDescent="0.2">
      <c r="A394" s="63">
        <v>4241</v>
      </c>
      <c r="B394" s="64" t="s">
        <v>757</v>
      </c>
      <c r="C394" s="247" t="s">
        <v>758</v>
      </c>
      <c r="D394" s="194">
        <v>38305.64</v>
      </c>
      <c r="E394" s="194">
        <v>43383.82</v>
      </c>
      <c r="F394" s="45">
        <f t="shared" si="72"/>
        <v>113.25700340733114</v>
      </c>
    </row>
    <row r="395" spans="1:6" ht="12.75" customHeight="1" x14ac:dyDescent="0.2">
      <c r="A395" s="63">
        <v>4242</v>
      </c>
      <c r="B395" s="64" t="s">
        <v>678</v>
      </c>
      <c r="C395" s="247" t="s">
        <v>759</v>
      </c>
      <c r="D395" s="194">
        <v>15350</v>
      </c>
      <c r="E395" s="194">
        <v>17700</v>
      </c>
      <c r="F395" s="45">
        <f t="shared" si="72"/>
        <v>115.30944625407167</v>
      </c>
    </row>
    <row r="396" spans="1:6" ht="12.75" customHeight="1" x14ac:dyDescent="0.2">
      <c r="A396" s="63">
        <v>4243</v>
      </c>
      <c r="B396" s="64" t="s">
        <v>680</v>
      </c>
      <c r="C396" s="247" t="s">
        <v>760</v>
      </c>
      <c r="D396" s="194">
        <v>1674.99</v>
      </c>
      <c r="E396" s="194">
        <v>0</v>
      </c>
      <c r="F396" s="45">
        <f t="shared" si="72"/>
        <v>0</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12877.9</v>
      </c>
      <c r="E401" s="60">
        <f t="shared" si="96"/>
        <v>11359.45</v>
      </c>
      <c r="F401" s="45">
        <f t="shared" si="72"/>
        <v>88.208869458529733</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12877.9</v>
      </c>
      <c r="E403" s="194">
        <v>11359.45</v>
      </c>
      <c r="F403" s="45">
        <f t="shared" si="72"/>
        <v>88.208869458529733</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1062994.28</v>
      </c>
      <c r="E412" s="60">
        <f t="shared" si="100"/>
        <v>1624279.08</v>
      </c>
      <c r="F412" s="45">
        <f t="shared" si="72"/>
        <v>152.8022408549555</v>
      </c>
    </row>
    <row r="413" spans="1:6" ht="12.75" customHeight="1" x14ac:dyDescent="0.2">
      <c r="A413" s="63">
        <v>451</v>
      </c>
      <c r="B413" s="64" t="s">
        <v>785</v>
      </c>
      <c r="C413" s="247" t="s">
        <v>786</v>
      </c>
      <c r="D413" s="194">
        <v>1059094.28</v>
      </c>
      <c r="E413" s="194">
        <v>1623039.08</v>
      </c>
      <c r="F413" s="45">
        <f t="shared" si="72"/>
        <v>153.24783738799911</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3900</v>
      </c>
      <c r="E416" s="194">
        <v>1240</v>
      </c>
      <c r="F416" s="45">
        <f t="shared" si="72"/>
        <v>31.794871794871792</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4532072.7399999993</v>
      </c>
      <c r="E418" s="60">
        <f t="shared" si="102"/>
        <v>5445409.46</v>
      </c>
      <c r="F418" s="45">
        <f t="shared" si="72"/>
        <v>120.15273744260338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1768490.35</v>
      </c>
      <c r="E420" s="194">
        <v>0</v>
      </c>
      <c r="F420" s="45">
        <f t="shared" si="72"/>
        <v>0</v>
      </c>
    </row>
    <row r="421" spans="1:6" ht="12.75" customHeight="1" x14ac:dyDescent="0.2">
      <c r="A421" s="63">
        <v>97</v>
      </c>
      <c r="B421" s="220" t="s">
        <v>801</v>
      </c>
      <c r="C421" s="247" t="s">
        <v>802</v>
      </c>
      <c r="D421" s="194">
        <v>6511.16</v>
      </c>
      <c r="E421" s="194">
        <v>7500.39</v>
      </c>
      <c r="F421" s="45">
        <f t="shared" si="72"/>
        <v>115.19283814251224</v>
      </c>
    </row>
    <row r="422" spans="1:6" ht="12.75" customHeight="1" x14ac:dyDescent="0.2">
      <c r="A422" s="63" t="s">
        <v>582</v>
      </c>
      <c r="B422" s="64" t="s">
        <v>803</v>
      </c>
      <c r="C422" s="247" t="s">
        <v>804</v>
      </c>
      <c r="D422" s="60">
        <f>D6+D308</f>
        <v>17704262.440000001</v>
      </c>
      <c r="E422" s="60">
        <f>E6+E308</f>
        <v>17151131.5</v>
      </c>
      <c r="F422" s="45">
        <f t="shared" si="72"/>
        <v>96.87571881701048</v>
      </c>
    </row>
    <row r="423" spans="1:6" ht="12.75" customHeight="1" x14ac:dyDescent="0.2">
      <c r="A423" s="63" t="s">
        <v>582</v>
      </c>
      <c r="B423" s="64" t="s">
        <v>805</v>
      </c>
      <c r="C423" s="247" t="s">
        <v>806</v>
      </c>
      <c r="D423" s="60">
        <f t="shared" ref="D423:E423" si="103">D299+D360</f>
        <v>16335993.58</v>
      </c>
      <c r="E423" s="60">
        <f t="shared" si="103"/>
        <v>20654636.740000002</v>
      </c>
      <c r="F423" s="45">
        <f t="shared" si="72"/>
        <v>126.43636665777878</v>
      </c>
    </row>
    <row r="424" spans="1:6" ht="12.75" customHeight="1" x14ac:dyDescent="0.2">
      <c r="A424" s="63" t="s">
        <v>582</v>
      </c>
      <c r="B424" s="64" t="s">
        <v>807</v>
      </c>
      <c r="C424" s="247" t="s">
        <v>808</v>
      </c>
      <c r="D424" s="60">
        <f t="shared" ref="D424:E424" si="104">IF(D422&gt;=D423,D422-D423,0)</f>
        <v>1368268.8600000013</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3503505.2400000021</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1691480.0699999998</v>
      </c>
      <c r="F426" s="45" t="str">
        <f t="shared" si="72"/>
        <v>-</v>
      </c>
    </row>
    <row r="427" spans="1:6" ht="12.75" customHeight="1" x14ac:dyDescent="0.2">
      <c r="A427" s="251" t="s">
        <v>811</v>
      </c>
      <c r="B427" s="64" t="s">
        <v>814</v>
      </c>
      <c r="C427" s="252" t="s">
        <v>815</v>
      </c>
      <c r="D427" s="60">
        <f t="shared" ref="D427:E427" si="107">IF(D303-D302+D420-D419&gt;=0,D303-D302+D420-D419,0)</f>
        <v>1227905.31</v>
      </c>
      <c r="E427" s="60">
        <f t="shared" si="107"/>
        <v>0</v>
      </c>
      <c r="F427" s="45">
        <f t="shared" si="72"/>
        <v>0</v>
      </c>
    </row>
    <row r="428" spans="1:6" ht="24" x14ac:dyDescent="0.2">
      <c r="A428" s="249" t="s">
        <v>816</v>
      </c>
      <c r="B428" s="243" t="s">
        <v>817</v>
      </c>
      <c r="C428" s="250" t="s">
        <v>818</v>
      </c>
      <c r="D428" s="81">
        <f t="shared" ref="D428:E428" si="108">D304+D421</f>
        <v>1764021.02</v>
      </c>
      <c r="E428" s="81">
        <f t="shared" si="108"/>
        <v>1627740.0699999998</v>
      </c>
      <c r="F428" s="61">
        <f t="shared" si="72"/>
        <v>92.274414621204443</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900000</v>
      </c>
      <c r="E430" s="60">
        <f>E431+E466+E479+E491+E522</f>
        <v>2599999.9900000002</v>
      </c>
      <c r="F430" s="45">
        <f t="shared" ref="F430:F651" si="109">IF(D430&lt;&gt;0,IF(E430/D430&gt;=100,"&gt;&gt;100",E430/D430*100),"-")</f>
        <v>288.88888777777782</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900000</v>
      </c>
      <c r="E491" s="60">
        <f t="shared" si="126"/>
        <v>2599999.9900000002</v>
      </c>
      <c r="F491" s="45">
        <f t="shared" si="109"/>
        <v>288.88888777777782</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900000</v>
      </c>
      <c r="E497" s="60">
        <f t="shared" si="128"/>
        <v>2599999.9900000002</v>
      </c>
      <c r="F497" s="45">
        <f t="shared" si="109"/>
        <v>288.88888777777782</v>
      </c>
    </row>
    <row r="498" spans="1:6" ht="12.75" customHeight="1" x14ac:dyDescent="0.2">
      <c r="A498" s="63">
        <v>8422</v>
      </c>
      <c r="B498" s="64" t="s">
        <v>956</v>
      </c>
      <c r="C498" s="247" t="s">
        <v>957</v>
      </c>
      <c r="D498" s="194">
        <v>900000</v>
      </c>
      <c r="E498" s="194">
        <v>2599999.9900000002</v>
      </c>
      <c r="F498" s="45">
        <f t="shared" si="109"/>
        <v>288.88888777777782</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734815.61</v>
      </c>
      <c r="E535" s="60">
        <f>E536+E571+E584+E597+E629</f>
        <v>325498.23</v>
      </c>
      <c r="F535" s="45">
        <f t="shared" si="109"/>
        <v>44.296586187111622</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125000</v>
      </c>
      <c r="E584" s="60">
        <f t="shared" si="147"/>
        <v>0</v>
      </c>
      <c r="F584" s="45">
        <f t="shared" si="109"/>
        <v>0</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125000</v>
      </c>
      <c r="E589" s="60">
        <f t="shared" si="149"/>
        <v>0</v>
      </c>
      <c r="F589" s="45">
        <f t="shared" si="109"/>
        <v>0</v>
      </c>
    </row>
    <row r="590" spans="1:6" ht="12.75" customHeight="1" x14ac:dyDescent="0.2">
      <c r="A590" s="63">
        <v>5321</v>
      </c>
      <c r="B590" s="65" t="s">
        <v>1132</v>
      </c>
      <c r="C590" s="247" t="s">
        <v>1133</v>
      </c>
      <c r="D590" s="194">
        <v>125000</v>
      </c>
      <c r="E590" s="194">
        <v>0</v>
      </c>
      <c r="F590" s="45">
        <f t="shared" si="109"/>
        <v>0</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609815.61</v>
      </c>
      <c r="E597" s="60">
        <f t="shared" si="152"/>
        <v>325498.23</v>
      </c>
      <c r="F597" s="45">
        <f t="shared" si="109"/>
        <v>53.376500152234541</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433146.48</v>
      </c>
      <c r="E603" s="60">
        <f t="shared" si="154"/>
        <v>138479.70000000001</v>
      </c>
      <c r="F603" s="45">
        <f t="shared" si="109"/>
        <v>31.97063958594331</v>
      </c>
    </row>
    <row r="604" spans="1:6" ht="12.75" customHeight="1" x14ac:dyDescent="0.2">
      <c r="A604" s="63">
        <v>5422</v>
      </c>
      <c r="B604" s="64" t="s">
        <v>1158</v>
      </c>
      <c r="C604" s="247" t="s">
        <v>1159</v>
      </c>
      <c r="D604" s="194">
        <v>433146.48</v>
      </c>
      <c r="E604" s="194">
        <v>138479.70000000001</v>
      </c>
      <c r="F604" s="45">
        <f t="shared" si="109"/>
        <v>31.97063958594331</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176669.13</v>
      </c>
      <c r="E609" s="60">
        <f t="shared" si="156"/>
        <v>187018.53</v>
      </c>
      <c r="F609" s="45">
        <f t="shared" si="109"/>
        <v>105.85806926201538</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176669.13</v>
      </c>
      <c r="E612" s="194">
        <v>187018.53</v>
      </c>
      <c r="F612" s="45">
        <f t="shared" si="109"/>
        <v>105.85806926201538</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165184.39000000001</v>
      </c>
      <c r="E639" s="60">
        <f>IF(E430-E535&gt;=0,E430-E535,0)</f>
        <v>2274501.7600000002</v>
      </c>
      <c r="F639" s="45">
        <f t="shared" si="109"/>
        <v>1376.9471558420259</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1386510.6</v>
      </c>
      <c r="E641" s="194">
        <v>0</v>
      </c>
      <c r="F641" s="45">
        <f t="shared" si="109"/>
        <v>0</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18604262.440000001</v>
      </c>
      <c r="E643" s="60">
        <f>E422+E430</f>
        <v>19751131.490000002</v>
      </c>
      <c r="F643" s="45">
        <f t="shared" si="109"/>
        <v>106.16454994493188</v>
      </c>
    </row>
    <row r="644" spans="1:6" ht="12.75" customHeight="1" x14ac:dyDescent="0.2">
      <c r="A644" s="63" t="s">
        <v>582</v>
      </c>
      <c r="B644" s="64" t="s">
        <v>1238</v>
      </c>
      <c r="C644" s="247" t="s">
        <v>1239</v>
      </c>
      <c r="D644" s="60">
        <f>D423+D535</f>
        <v>17070809.190000001</v>
      </c>
      <c r="E644" s="60">
        <f>E423+E535</f>
        <v>20980134.970000003</v>
      </c>
      <c r="F644" s="45">
        <f t="shared" si="109"/>
        <v>122.90064716024163</v>
      </c>
    </row>
    <row r="645" spans="1:6" ht="12.75" customHeight="1" x14ac:dyDescent="0.2">
      <c r="A645" s="63" t="s">
        <v>582</v>
      </c>
      <c r="B645" s="64" t="s">
        <v>1240</v>
      </c>
      <c r="C645" s="247" t="s">
        <v>1241</v>
      </c>
      <c r="D645" s="60">
        <f t="shared" ref="D645:E645" si="163">IF(D643&gt;=D644,D643-D644,0)</f>
        <v>1533453.25</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1229003.4800000004</v>
      </c>
      <c r="F646" s="45" t="str">
        <f t="shared" si="109"/>
        <v>-</v>
      </c>
    </row>
    <row r="647" spans="1:6" ht="24" x14ac:dyDescent="0.2">
      <c r="A647" s="251" t="s">
        <v>1244</v>
      </c>
      <c r="B647" s="64" t="s">
        <v>1245</v>
      </c>
      <c r="C647" s="252" t="s">
        <v>1244</v>
      </c>
      <c r="D647" s="60">
        <f>IF(D426-D427+D641-D642&gt;=0,D426-D427+D641-D642,0)</f>
        <v>158605.29000000004</v>
      </c>
      <c r="E647" s="60">
        <f>IF(E426-E427+E641-E642&gt;=0,E426-E427+E641-E642,0)</f>
        <v>1691480.0699999998</v>
      </c>
      <c r="F647" s="45">
        <f t="shared" si="109"/>
        <v>1066.4714083622302</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1692058.54</v>
      </c>
      <c r="E649" s="60">
        <f t="shared" si="165"/>
        <v>462476.58999999939</v>
      </c>
      <c r="F649" s="45">
        <f t="shared" si="109"/>
        <v>27.332186154741393</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1309516.22</v>
      </c>
      <c r="E653" s="194">
        <v>2727474.06</v>
      </c>
      <c r="F653" s="45">
        <f t="shared" ref="F653:F740" si="167">IF(D653&lt;&gt;0,IF(E653/D653&gt;=100,"&gt;&gt;100",E653/D653*100),"-")</f>
        <v>208.28104443028587</v>
      </c>
    </row>
    <row r="654" spans="1:6" ht="12.75" customHeight="1" x14ac:dyDescent="0.2">
      <c r="A654" s="63" t="s">
        <v>1257</v>
      </c>
      <c r="B654" s="64" t="s">
        <v>1258</v>
      </c>
      <c r="C654" s="247" t="s">
        <v>1257</v>
      </c>
      <c r="D654" s="194">
        <v>29834360.91</v>
      </c>
      <c r="E654" s="194">
        <v>29905307.210000001</v>
      </c>
      <c r="F654" s="45">
        <f t="shared" si="167"/>
        <v>100.23780063603181</v>
      </c>
    </row>
    <row r="655" spans="1:6" ht="12.75" customHeight="1" x14ac:dyDescent="0.2">
      <c r="A655" s="63" t="s">
        <v>1259</v>
      </c>
      <c r="B655" s="64" t="s">
        <v>1260</v>
      </c>
      <c r="C655" s="247" t="s">
        <v>1259</v>
      </c>
      <c r="D655" s="194">
        <v>28416403.07</v>
      </c>
      <c r="E655" s="194">
        <v>30377809.989999998</v>
      </c>
      <c r="F655" s="45">
        <f t="shared" si="167"/>
        <v>106.90237576926374</v>
      </c>
    </row>
    <row r="656" spans="1:6" ht="24" x14ac:dyDescent="0.2">
      <c r="A656" s="63">
        <v>11</v>
      </c>
      <c r="B656" s="64" t="s">
        <v>1261</v>
      </c>
      <c r="C656" s="247" t="s">
        <v>1262</v>
      </c>
      <c r="D656" s="60">
        <f t="shared" ref="D656:E656" si="168">+D653+D654-D655</f>
        <v>2727474.0599999987</v>
      </c>
      <c r="E656" s="60">
        <f t="shared" si="168"/>
        <v>2254971.2800000012</v>
      </c>
      <c r="F656" s="45">
        <f t="shared" si="167"/>
        <v>82.676176945932241</v>
      </c>
    </row>
    <row r="657" spans="1:6" ht="24" x14ac:dyDescent="0.2">
      <c r="A657" s="63" t="s">
        <v>582</v>
      </c>
      <c r="B657" s="64" t="s">
        <v>1263</v>
      </c>
      <c r="C657" s="247" t="s">
        <v>1264</v>
      </c>
      <c r="D657" s="253">
        <v>40</v>
      </c>
      <c r="E657" s="253">
        <v>42</v>
      </c>
      <c r="F657" s="45">
        <f t="shared" si="167"/>
        <v>105</v>
      </c>
    </row>
    <row r="658" spans="1:6" ht="24" x14ac:dyDescent="0.2">
      <c r="A658" s="63" t="s">
        <v>582</v>
      </c>
      <c r="B658" s="64" t="s">
        <v>1265</v>
      </c>
      <c r="C658" s="247" t="s">
        <v>1266</v>
      </c>
      <c r="D658" s="253">
        <v>128</v>
      </c>
      <c r="E658" s="253">
        <v>130</v>
      </c>
      <c r="F658" s="45">
        <f t="shared" si="167"/>
        <v>101.5625</v>
      </c>
    </row>
    <row r="659" spans="1:6" ht="12.75" customHeight="1" x14ac:dyDescent="0.2">
      <c r="A659" s="63" t="s">
        <v>582</v>
      </c>
      <c r="B659" s="64" t="s">
        <v>1267</v>
      </c>
      <c r="C659" s="247" t="s">
        <v>1268</v>
      </c>
      <c r="D659" s="253">
        <v>36</v>
      </c>
      <c r="E659" s="253">
        <v>40</v>
      </c>
      <c r="F659" s="45">
        <f t="shared" si="167"/>
        <v>111.11111111111111</v>
      </c>
    </row>
    <row r="660" spans="1:6" ht="12.75" customHeight="1" x14ac:dyDescent="0.2">
      <c r="A660" s="63" t="s">
        <v>582</v>
      </c>
      <c r="B660" s="64" t="s">
        <v>1269</v>
      </c>
      <c r="C660" s="247" t="s">
        <v>1270</v>
      </c>
      <c r="D660" s="253">
        <v>113</v>
      </c>
      <c r="E660" s="253">
        <v>112</v>
      </c>
      <c r="F660" s="45">
        <f t="shared" si="167"/>
        <v>99.115044247787608</v>
      </c>
    </row>
    <row r="661" spans="1:6" ht="24" x14ac:dyDescent="0.2">
      <c r="A661" s="63" t="s">
        <v>1271</v>
      </c>
      <c r="B661" s="64" t="s">
        <v>1272</v>
      </c>
      <c r="C661" s="247" t="s">
        <v>1273</v>
      </c>
      <c r="D661" s="194">
        <v>70972.37</v>
      </c>
      <c r="E661" s="194">
        <v>89629.91</v>
      </c>
      <c r="F661" s="45">
        <f t="shared" si="167"/>
        <v>126.28845563421372</v>
      </c>
    </row>
    <row r="662" spans="1:6" ht="12.75" customHeight="1" x14ac:dyDescent="0.2">
      <c r="A662" s="70">
        <v>61315</v>
      </c>
      <c r="B662" s="65" t="s">
        <v>1274</v>
      </c>
      <c r="C662" s="278" t="s">
        <v>1275</v>
      </c>
      <c r="D662" s="192">
        <v>20513</v>
      </c>
      <c r="E662" s="192">
        <v>165.95</v>
      </c>
      <c r="F662" s="71">
        <f t="shared" si="167"/>
        <v>0.8089991712572514</v>
      </c>
    </row>
    <row r="663" spans="1:6" ht="12.75" customHeight="1" x14ac:dyDescent="0.2">
      <c r="A663" s="70">
        <v>61316</v>
      </c>
      <c r="B663" s="65" t="s">
        <v>1276</v>
      </c>
      <c r="C663" s="277" t="s">
        <v>1277</v>
      </c>
      <c r="D663" s="192">
        <v>0</v>
      </c>
      <c r="E663" s="192">
        <v>1036211.95</v>
      </c>
      <c r="F663" s="71" t="str">
        <f t="shared" si="167"/>
        <v>-</v>
      </c>
    </row>
    <row r="664" spans="1:6" ht="12.75" customHeight="1" x14ac:dyDescent="0.2">
      <c r="A664" s="70" t="s">
        <v>1278</v>
      </c>
      <c r="B664" s="65" t="s">
        <v>1279</v>
      </c>
      <c r="C664" s="277" t="s">
        <v>1278</v>
      </c>
      <c r="D664" s="192">
        <v>1953966.64</v>
      </c>
      <c r="E664" s="192">
        <v>1297231.47</v>
      </c>
      <c r="F664" s="71">
        <f t="shared" si="167"/>
        <v>66.389642660429459</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875.14</v>
      </c>
      <c r="E667" s="192">
        <v>0</v>
      </c>
      <c r="F667" s="71">
        <f t="shared" si="167"/>
        <v>0</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746.48</v>
      </c>
      <c r="E669" s="194">
        <v>138875.5</v>
      </c>
      <c r="F669" s="45" t="str">
        <f t="shared" si="167"/>
        <v>&gt;&gt;100</v>
      </c>
    </row>
    <row r="670" spans="1:6" ht="12.75" customHeight="1" x14ac:dyDescent="0.2">
      <c r="A670" s="63">
        <v>63312</v>
      </c>
      <c r="B670" s="64" t="s">
        <v>1290</v>
      </c>
      <c r="C670" s="247" t="s">
        <v>1291</v>
      </c>
      <c r="D670" s="194">
        <v>14868</v>
      </c>
      <c r="E670" s="194">
        <v>12012.5</v>
      </c>
      <c r="F670" s="45">
        <f t="shared" si="167"/>
        <v>80.794323379069141</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825931.22</v>
      </c>
      <c r="E673" s="194">
        <v>768970.09</v>
      </c>
      <c r="F673" s="45">
        <f t="shared" si="167"/>
        <v>93.103405147949246</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282213.45</v>
      </c>
      <c r="E683" s="192">
        <v>336625.57</v>
      </c>
      <c r="F683" s="71">
        <f t="shared" si="167"/>
        <v>119.28048432844005</v>
      </c>
    </row>
    <row r="684" spans="1:6" ht="24" x14ac:dyDescent="0.2">
      <c r="A684" s="70">
        <v>63613</v>
      </c>
      <c r="B684" s="182" t="s">
        <v>1318</v>
      </c>
      <c r="C684" s="278" t="s">
        <v>1319</v>
      </c>
      <c r="D684" s="192">
        <v>1500</v>
      </c>
      <c r="E684" s="192">
        <v>8000</v>
      </c>
      <c r="F684" s="71">
        <f t="shared" si="167"/>
        <v>533.33333333333326</v>
      </c>
    </row>
    <row r="685" spans="1:6" ht="24" x14ac:dyDescent="0.2">
      <c r="A685" s="63">
        <v>63622</v>
      </c>
      <c r="B685" s="244" t="s">
        <v>1320</v>
      </c>
      <c r="C685" s="247" t="s">
        <v>1321</v>
      </c>
      <c r="D685" s="194">
        <v>21400</v>
      </c>
      <c r="E685" s="194">
        <v>25000</v>
      </c>
      <c r="F685" s="45">
        <f t="shared" si="167"/>
        <v>116.82242990654206</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455705.09</v>
      </c>
      <c r="E711" s="192">
        <v>133539.82</v>
      </c>
      <c r="F711" s="71">
        <f t="shared" si="167"/>
        <v>29.304000093569289</v>
      </c>
    </row>
    <row r="712" spans="1:6" ht="12.75" customHeight="1" x14ac:dyDescent="0.2">
      <c r="A712" s="70" t="s">
        <v>1359</v>
      </c>
      <c r="B712" s="65" t="s">
        <v>1360</v>
      </c>
      <c r="C712" s="277" t="s">
        <v>1359</v>
      </c>
      <c r="D712" s="192">
        <v>52528.51</v>
      </c>
      <c r="E712" s="192">
        <v>71515.98</v>
      </c>
      <c r="F712" s="71">
        <f t="shared" si="167"/>
        <v>136.14697999238888</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474915.93</v>
      </c>
      <c r="E722" s="192">
        <v>511811.26</v>
      </c>
      <c r="F722" s="71">
        <f t="shared" si="167"/>
        <v>107.76881289284191</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238207.09</v>
      </c>
      <c r="E724" s="192">
        <v>159203.95000000001</v>
      </c>
      <c r="F724" s="71">
        <f t="shared" si="167"/>
        <v>66.834261734191031</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5034.74</v>
      </c>
      <c r="E726" s="192">
        <v>9569.01</v>
      </c>
      <c r="F726" s="71">
        <f t="shared" si="167"/>
        <v>190.05966544449169</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33867.25</v>
      </c>
      <c r="E732" s="192">
        <v>51805.05</v>
      </c>
      <c r="F732" s="71">
        <f t="shared" si="167"/>
        <v>152.96503259048194</v>
      </c>
    </row>
    <row r="733" spans="1:6" ht="12.75" customHeight="1" x14ac:dyDescent="0.2">
      <c r="A733" s="70">
        <v>31215</v>
      </c>
      <c r="B733" s="65" t="s">
        <v>1396</v>
      </c>
      <c r="C733" s="278" t="s">
        <v>1397</v>
      </c>
      <c r="D733" s="192">
        <v>41207.32</v>
      </c>
      <c r="E733" s="192">
        <v>58002.77</v>
      </c>
      <c r="F733" s="71">
        <f t="shared" si="167"/>
        <v>140.75841379638373</v>
      </c>
    </row>
    <row r="734" spans="1:6" ht="12.75" customHeight="1" x14ac:dyDescent="0.2">
      <c r="A734" s="70">
        <v>32121</v>
      </c>
      <c r="B734" s="65" t="s">
        <v>1398</v>
      </c>
      <c r="C734" s="278" t="s">
        <v>1399</v>
      </c>
      <c r="D734" s="192">
        <v>102585.69</v>
      </c>
      <c r="E734" s="192">
        <v>101159.51</v>
      </c>
      <c r="F734" s="71">
        <f t="shared" si="167"/>
        <v>98.609767112742517</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14044.23</v>
      </c>
      <c r="E736" s="194">
        <v>13941.8</v>
      </c>
      <c r="F736" s="45">
        <f t="shared" si="167"/>
        <v>99.270661332091535</v>
      </c>
    </row>
    <row r="737" spans="1:6" ht="12.75" customHeight="1" x14ac:dyDescent="0.2">
      <c r="A737" s="63" t="s">
        <v>1404</v>
      </c>
      <c r="B737" s="64" t="s">
        <v>1405</v>
      </c>
      <c r="C737" s="247" t="s">
        <v>1404</v>
      </c>
      <c r="D737" s="194">
        <v>106994.69</v>
      </c>
      <c r="E737" s="194">
        <v>107708.11</v>
      </c>
      <c r="F737" s="45">
        <f t="shared" si="167"/>
        <v>100.66678075332523</v>
      </c>
    </row>
    <row r="738" spans="1:6" ht="12.75" customHeight="1" x14ac:dyDescent="0.2">
      <c r="A738" s="63" t="s">
        <v>1406</v>
      </c>
      <c r="B738" s="64" t="s">
        <v>1407</v>
      </c>
      <c r="C738" s="247" t="s">
        <v>1406</v>
      </c>
      <c r="D738" s="194">
        <v>207425.16</v>
      </c>
      <c r="E738" s="194">
        <v>253552.83</v>
      </c>
      <c r="F738" s="45">
        <f t="shared" si="167"/>
        <v>122.2382231740836</v>
      </c>
    </row>
    <row r="739" spans="1:6" ht="12.75" customHeight="1" x14ac:dyDescent="0.2">
      <c r="A739" s="70" t="s">
        <v>1408</v>
      </c>
      <c r="B739" s="65" t="s">
        <v>1409</v>
      </c>
      <c r="C739" s="278" t="s">
        <v>1408</v>
      </c>
      <c r="D739" s="192">
        <v>58647.86</v>
      </c>
      <c r="E739" s="192">
        <v>37154.19</v>
      </c>
      <c r="F739" s="71">
        <f t="shared" si="167"/>
        <v>63.351314097394187</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26609.08</v>
      </c>
      <c r="E741" s="192">
        <v>80481.87</v>
      </c>
      <c r="F741" s="71">
        <f t="shared" ref="F741:F1006" si="169">IF(D741&lt;&gt;0,IF(E741/D741&gt;=100,"&gt;&gt;100",E741/D741*100),"-")</f>
        <v>302.46017524844899</v>
      </c>
    </row>
    <row r="742" spans="1:6" ht="12.75" customHeight="1" x14ac:dyDescent="0.2">
      <c r="A742" s="70" t="s">
        <v>1414</v>
      </c>
      <c r="B742" s="65" t="s">
        <v>1415</v>
      </c>
      <c r="C742" s="278" t="s">
        <v>1414</v>
      </c>
      <c r="D742" s="192">
        <v>17370.96</v>
      </c>
      <c r="E742" s="192">
        <v>27308.28</v>
      </c>
      <c r="F742" s="71">
        <f t="shared" si="169"/>
        <v>157.20651017560343</v>
      </c>
    </row>
    <row r="743" spans="1:6" ht="12.75" customHeight="1" x14ac:dyDescent="0.2">
      <c r="A743" s="70" t="s">
        <v>1416</v>
      </c>
      <c r="B743" s="65" t="s">
        <v>1417</v>
      </c>
      <c r="C743" s="277" t="s">
        <v>1416</v>
      </c>
      <c r="D743" s="192">
        <v>210</v>
      </c>
      <c r="E743" s="192">
        <v>50</v>
      </c>
      <c r="F743" s="71">
        <f t="shared" ref="F743:F744" si="170">IF(D743&lt;&gt;0,IF(E743/D743&gt;=100,"&gt;&gt;100",E743/D743*100),"-")</f>
        <v>23.809523809523807</v>
      </c>
    </row>
    <row r="744" spans="1:6" ht="12.75" customHeight="1" x14ac:dyDescent="0.2">
      <c r="A744" s="70" t="s">
        <v>1418</v>
      </c>
      <c r="B744" s="65" t="s">
        <v>1419</v>
      </c>
      <c r="C744" s="277" t="s">
        <v>1418</v>
      </c>
      <c r="D744" s="192">
        <v>1988</v>
      </c>
      <c r="E744" s="192">
        <v>2302</v>
      </c>
      <c r="F744" s="71">
        <f t="shared" si="170"/>
        <v>115.79476861167002</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4440.28</v>
      </c>
      <c r="E757" s="194">
        <v>21559.71</v>
      </c>
      <c r="F757" s="45">
        <f t="shared" si="169"/>
        <v>485.54843388254795</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20370.47</v>
      </c>
      <c r="E760" s="194">
        <v>16138.49</v>
      </c>
      <c r="F760" s="45">
        <f t="shared" si="169"/>
        <v>79.224927063538544</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18540.39</v>
      </c>
      <c r="E777" s="192">
        <v>38733.69</v>
      </c>
      <c r="F777" s="71">
        <f t="shared" si="169"/>
        <v>208.91518463203852</v>
      </c>
    </row>
    <row r="778" spans="1:6" ht="12.75" customHeight="1" x14ac:dyDescent="0.2">
      <c r="A778" s="70">
        <v>35232</v>
      </c>
      <c r="B778" s="65" t="s">
        <v>1486</v>
      </c>
      <c r="C778" s="278" t="s">
        <v>1487</v>
      </c>
      <c r="D778" s="192">
        <v>86461.77</v>
      </c>
      <c r="E778" s="192">
        <v>353175.31</v>
      </c>
      <c r="F778" s="71">
        <f t="shared" si="169"/>
        <v>408.47568815674259</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1650</v>
      </c>
      <c r="E781" s="192">
        <v>1800</v>
      </c>
      <c r="F781" s="71">
        <f t="shared" si="169"/>
        <v>109.09090909090908</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54975</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17350</v>
      </c>
      <c r="E844" s="194">
        <v>0</v>
      </c>
      <c r="F844" s="45">
        <f t="shared" si="169"/>
        <v>0</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93120</v>
      </c>
      <c r="E846" s="194">
        <v>110280</v>
      </c>
      <c r="F846" s="45">
        <f t="shared" si="169"/>
        <v>118.4278350515464</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78050</v>
      </c>
      <c r="E848" s="194">
        <v>159550</v>
      </c>
      <c r="F848" s="45">
        <f t="shared" si="169"/>
        <v>204.42024343369636</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281731.43</v>
      </c>
      <c r="E850" s="194">
        <v>524171.57</v>
      </c>
      <c r="F850" s="45">
        <f t="shared" si="169"/>
        <v>186.05363625918488</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121874.22</v>
      </c>
      <c r="E857" s="194">
        <v>147947.76</v>
      </c>
      <c r="F857" s="45">
        <f t="shared" si="169"/>
        <v>121.39381076654277</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900000</v>
      </c>
      <c r="E906" s="192">
        <v>2599999.9900000002</v>
      </c>
      <c r="F906" s="71">
        <f t="shared" si="169"/>
        <v>288.88888777777782</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405858.21</v>
      </c>
      <c r="E974" s="192">
        <v>106532.52</v>
      </c>
      <c r="F974" s="71">
        <f t="shared" si="169"/>
        <v>26.248703950081481</v>
      </c>
    </row>
    <row r="975" spans="1:6" ht="24" x14ac:dyDescent="0.2">
      <c r="A975" s="70" t="s">
        <v>1878</v>
      </c>
      <c r="B975" s="65" t="s">
        <v>1879</v>
      </c>
      <c r="C975" s="278" t="s">
        <v>1878</v>
      </c>
      <c r="D975" s="192">
        <v>27288.27</v>
      </c>
      <c r="E975" s="192">
        <v>31947.18</v>
      </c>
      <c r="F975" s="71">
        <f t="shared" si="169"/>
        <v>117.07294013141912</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78" zoomScaleNormal="100" workbookViewId="0">
      <selection activeCell="E272" sqref="E27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188893365.25</v>
      </c>
      <c r="E6" s="180">
        <f t="shared" si="0"/>
        <v>192109058.25999999</v>
      </c>
      <c r="F6" s="181">
        <f t="shared" ref="F6:F298" si="1">IF(D6&gt;0,IF(E6/D6&gt;=100,"&gt;&gt;100",E6/D6*100),"-")</f>
        <v>101.70238536739711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178843399.13</v>
      </c>
      <c r="E7" s="79">
        <f t="shared" si="2"/>
        <v>182666170.84</v>
      </c>
      <c r="F7" s="71">
        <f t="shared" si="1"/>
        <v>102.13749667507787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113000144.51000001</v>
      </c>
      <c r="E8" s="79">
        <f>E9+E10-E11</f>
        <v>113026959.79999998</v>
      </c>
      <c r="F8" s="71">
        <f t="shared" si="1"/>
        <v>100.02373031478523</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112861013.28</v>
      </c>
      <c r="E9" s="192">
        <v>112897929.98999999</v>
      </c>
      <c r="F9" s="71">
        <f t="shared" si="1"/>
        <v>100.03270988707891</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239350.62</v>
      </c>
      <c r="E10" s="192">
        <v>237938.71</v>
      </c>
      <c r="F10" s="71">
        <f t="shared" si="1"/>
        <v>99.410108066567787</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100219.39</v>
      </c>
      <c r="E11" s="192">
        <v>108908.9</v>
      </c>
      <c r="F11" s="71">
        <f t="shared" si="1"/>
        <v>108.67048781677877</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65163677.699999988</v>
      </c>
      <c r="E12" s="79">
        <f t="shared" si="3"/>
        <v>68961311.019999996</v>
      </c>
      <c r="F12" s="71">
        <f t="shared" si="1"/>
        <v>105.82783761451206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57419759.169999994</v>
      </c>
      <c r="E13" s="79">
        <f t="shared" si="4"/>
        <v>60929048.599999994</v>
      </c>
      <c r="F13" s="71">
        <f t="shared" si="1"/>
        <v>106.11164080227194</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11579570.4</v>
      </c>
      <c r="E14" s="192">
        <v>12322707.59</v>
      </c>
      <c r="F14" s="71">
        <f t="shared" si="1"/>
        <v>106.41765768788795</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36971080</v>
      </c>
      <c r="E15" s="192">
        <v>37964437.530000001</v>
      </c>
      <c r="F15" s="71">
        <f t="shared" si="1"/>
        <v>102.68685018127684</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17369194.300000001</v>
      </c>
      <c r="E16" s="192">
        <v>17405694.300000001</v>
      </c>
      <c r="F16" s="71">
        <f t="shared" si="1"/>
        <v>100.2101421595589</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9902700.9299999997</v>
      </c>
      <c r="E17" s="192">
        <v>13440945.050000001</v>
      </c>
      <c r="F17" s="71">
        <f t="shared" si="1"/>
        <v>135.73009166904126</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18402786.460000001</v>
      </c>
      <c r="E18" s="192">
        <v>20204735.870000001</v>
      </c>
      <c r="F18" s="71">
        <f t="shared" si="1"/>
        <v>109.79172047622619</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1318753.3299999996</v>
      </c>
      <c r="E19" s="79">
        <f t="shared" si="5"/>
        <v>1295716.4399999995</v>
      </c>
      <c r="F19" s="71">
        <f t="shared" si="1"/>
        <v>98.25313123569515</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892504.27</v>
      </c>
      <c r="E20" s="192">
        <v>930891.48</v>
      </c>
      <c r="F20" s="71">
        <f t="shared" si="1"/>
        <v>104.30106737752638</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344858.9</v>
      </c>
      <c r="E21" s="192">
        <v>387923.92</v>
      </c>
      <c r="F21" s="71">
        <f t="shared" si="1"/>
        <v>112.48772178998423</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230659.84</v>
      </c>
      <c r="E22" s="192">
        <v>250299.24</v>
      </c>
      <c r="F22" s="71">
        <f t="shared" si="1"/>
        <v>108.51444273957702</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15612.99</v>
      </c>
      <c r="E24" s="192">
        <v>16127.01</v>
      </c>
      <c r="F24" s="71">
        <f t="shared" si="1"/>
        <v>103.29225856162081</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340017.95</v>
      </c>
      <c r="E25" s="192">
        <v>329787.32</v>
      </c>
      <c r="F25" s="71">
        <f t="shared" si="1"/>
        <v>96.991150026050093</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2933873.61</v>
      </c>
      <c r="E26" s="192">
        <v>3123770.92</v>
      </c>
      <c r="F26" s="71">
        <f t="shared" si="1"/>
        <v>106.4725797782407</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3438774.23</v>
      </c>
      <c r="E28" s="192">
        <v>3743083.45</v>
      </c>
      <c r="F28" s="71">
        <f t="shared" si="1"/>
        <v>108.84935153186839</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173966.22999999998</v>
      </c>
      <c r="E29" s="79">
        <f t="shared" si="6"/>
        <v>227960.43000000005</v>
      </c>
      <c r="F29" s="71">
        <f t="shared" si="1"/>
        <v>131.03717313411926</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290852.71000000002</v>
      </c>
      <c r="E30" s="192">
        <v>383947.64</v>
      </c>
      <c r="F30" s="71">
        <f t="shared" si="1"/>
        <v>132.00758555765216</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19026.53</v>
      </c>
      <c r="E32" s="192">
        <v>19026.53</v>
      </c>
      <c r="F32" s="71">
        <f t="shared" si="1"/>
        <v>100</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135913.01</v>
      </c>
      <c r="E34" s="192">
        <v>175013.74</v>
      </c>
      <c r="F34" s="71">
        <f t="shared" si="1"/>
        <v>128.76893830840771</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1432314.28</v>
      </c>
      <c r="E35" s="79">
        <f t="shared" si="7"/>
        <v>1452314.1300000001</v>
      </c>
      <c r="F35" s="71">
        <f t="shared" si="1"/>
        <v>101.39633111805601</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1105213.01</v>
      </c>
      <c r="E36" s="192">
        <v>1137558.74</v>
      </c>
      <c r="F36" s="71">
        <f t="shared" si="1"/>
        <v>102.92665121631168</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178520.45</v>
      </c>
      <c r="E37" s="192">
        <v>166174.57</v>
      </c>
      <c r="F37" s="71">
        <f t="shared" si="1"/>
        <v>93.084332915360676</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183688.37</v>
      </c>
      <c r="E38" s="192">
        <v>183688.37</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6727.38</v>
      </c>
      <c r="E39" s="192">
        <v>6727.38</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41834.93</v>
      </c>
      <c r="E40" s="192">
        <v>41834.93</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5007.66</v>
      </c>
      <c r="E41" s="79">
        <f t="shared" si="8"/>
        <v>5007.66</v>
      </c>
      <c r="F41" s="71">
        <f t="shared" si="1"/>
        <v>100</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5007.66</v>
      </c>
      <c r="E42" s="192">
        <v>5007.66</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4813877.03</v>
      </c>
      <c r="E45" s="79">
        <f t="shared" si="9"/>
        <v>5051263.76</v>
      </c>
      <c r="F45" s="71">
        <f t="shared" si="1"/>
        <v>104.93130024968667</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113972.35</v>
      </c>
      <c r="E47" s="192">
        <v>124125.43</v>
      </c>
      <c r="F47" s="71">
        <f t="shared" si="1"/>
        <v>108.90837119704911</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2030.66</v>
      </c>
      <c r="E48" s="192">
        <v>2030.66</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4755522.03</v>
      </c>
      <c r="E49" s="192">
        <v>4985685.3600000003</v>
      </c>
      <c r="F49" s="71">
        <f t="shared" si="1"/>
        <v>104.83991722776227</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57648.01</v>
      </c>
      <c r="E50" s="192">
        <v>60577.69</v>
      </c>
      <c r="F50" s="71">
        <f t="shared" si="1"/>
        <v>105.08201410595093</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6050</v>
      </c>
      <c r="E51" s="192">
        <v>6050</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46757.35</v>
      </c>
      <c r="E53" s="192">
        <v>48258.63</v>
      </c>
      <c r="F53" s="71">
        <f t="shared" si="1"/>
        <v>103.210789319754</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108896.62</v>
      </c>
      <c r="E54" s="192">
        <v>116152.66</v>
      </c>
      <c r="F54" s="71">
        <f t="shared" si="1"/>
        <v>106.66323711424653</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155653.97</v>
      </c>
      <c r="E55" s="192">
        <v>164411.29</v>
      </c>
      <c r="F55" s="71">
        <f t="shared" si="1"/>
        <v>105.62614625248557</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622073.61</v>
      </c>
      <c r="E56" s="79">
        <f t="shared" si="11"/>
        <v>622073.61</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622073.61</v>
      </c>
      <c r="E57" s="192">
        <v>622073.61</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51453.31</v>
      </c>
      <c r="E63" s="79">
        <f>SUM(E64:E68)</f>
        <v>49776.41</v>
      </c>
      <c r="F63" s="71">
        <f>IF(D63&gt;0,IF(E63/D63&gt;=100,"&gt;&gt;100",E63/D63*100),"-")</f>
        <v>96.740928814880917</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51453.31</v>
      </c>
      <c r="E67" s="192">
        <v>49776.41</v>
      </c>
      <c r="F67" s="71">
        <f t="shared" si="1"/>
        <v>96.740928814880917</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10049966.119999999</v>
      </c>
      <c r="E69" s="79">
        <f>E70+E82+E88+E119+E135+E147+E165+E171</f>
        <v>9442887.4199999999</v>
      </c>
      <c r="F69" s="71">
        <f t="shared" si="1"/>
        <v>93.9593955566489</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2727474.06</v>
      </c>
      <c r="E70" s="79">
        <f t="shared" si="12"/>
        <v>2254971.2799999998</v>
      </c>
      <c r="F70" s="71">
        <f t="shared" si="1"/>
        <v>82.676176945932156</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2727474.06</v>
      </c>
      <c r="E71" s="79">
        <f t="shared" si="13"/>
        <v>2254971.2799999998</v>
      </c>
      <c r="F71" s="71">
        <f t="shared" si="1"/>
        <v>82.676176945932156</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2727474.06</v>
      </c>
      <c r="E73" s="192">
        <v>2254971.2799999998</v>
      </c>
      <c r="F73" s="71">
        <f t="shared" si="1"/>
        <v>82.676176945932156</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73362.39</v>
      </c>
      <c r="E82" s="79">
        <f>SUM(E83:E85)-E86+E87</f>
        <v>82867.58</v>
      </c>
      <c r="F82" s="71">
        <f t="shared" si="1"/>
        <v>112.956489012967</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25585.57</v>
      </c>
      <c r="E83" s="192">
        <v>25585.57</v>
      </c>
      <c r="F83" s="71">
        <f t="shared" si="1"/>
        <v>100</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47776.82</v>
      </c>
      <c r="E87" s="192">
        <v>57282.01</v>
      </c>
      <c r="F87" s="71">
        <f t="shared" si="1"/>
        <v>119.89498254592918</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571512.16999999993</v>
      </c>
      <c r="E88" s="79">
        <f t="shared" si="15"/>
        <v>580221.90999999992</v>
      </c>
      <c r="F88" s="71">
        <f t="shared" si="1"/>
        <v>101.52398154530988</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571512.16999999993</v>
      </c>
      <c r="E89" s="79">
        <f t="shared" si="16"/>
        <v>580221.90999999992</v>
      </c>
      <c r="F89" s="71">
        <f t="shared" si="1"/>
        <v>101.52398154530988</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556206.94999999995</v>
      </c>
      <c r="E90" s="192">
        <v>564916.68999999994</v>
      </c>
      <c r="F90" s="71">
        <f t="shared" si="1"/>
        <v>101.56591714648657</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15305.22</v>
      </c>
      <c r="E98" s="192">
        <v>15305.22</v>
      </c>
      <c r="F98" s="71">
        <f t="shared" si="1"/>
        <v>100</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23890.11</v>
      </c>
      <c r="E119" s="79">
        <f t="shared" si="18"/>
        <v>0</v>
      </c>
      <c r="F119" s="71">
        <f t="shared" si="1"/>
        <v>0</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23890.11</v>
      </c>
      <c r="E120" s="79">
        <f t="shared" si="19"/>
        <v>0</v>
      </c>
      <c r="F120" s="71">
        <f t="shared" si="1"/>
        <v>0</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23890.11</v>
      </c>
      <c r="E126" s="192">
        <v>0</v>
      </c>
      <c r="F126" s="71">
        <f t="shared" si="1"/>
        <v>0</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4738917.95</v>
      </c>
      <c r="E135" s="79">
        <f t="shared" si="21"/>
        <v>4738917.95</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4738917.95</v>
      </c>
      <c r="E136" s="79">
        <f t="shared" si="22"/>
        <v>4738917.95</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4518245.8</v>
      </c>
      <c r="E140" s="192">
        <v>4518245.8</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220672.15</v>
      </c>
      <c r="E142" s="192">
        <v>220672.15</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1882033.1299999997</v>
      </c>
      <c r="E147" s="79">
        <f t="shared" si="24"/>
        <v>1760034.1499999994</v>
      </c>
      <c r="F147" s="71">
        <f t="shared" si="1"/>
        <v>93.517702847239448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986927.7</v>
      </c>
      <c r="E148" s="192">
        <v>805614.85</v>
      </c>
      <c r="F148" s="71">
        <f t="shared" si="1"/>
        <v>81.628557998726762</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149026.99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57979.99</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91047</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1898998.03</v>
      </c>
      <c r="E159" s="192">
        <v>1754457.03</v>
      </c>
      <c r="F159" s="71">
        <f t="shared" si="1"/>
        <v>92.388565037110652</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1005855.2</v>
      </c>
      <c r="E160" s="192">
        <v>1121242.02</v>
      </c>
      <c r="F160" s="71">
        <f t="shared" si="1"/>
        <v>111.47151399127829</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185.4</v>
      </c>
      <c r="E161" s="192">
        <v>5216</v>
      </c>
      <c r="F161" s="71">
        <f t="shared" si="1"/>
        <v>2813.3764832793959</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5642.52</v>
      </c>
      <c r="E163" s="192">
        <v>8083.28</v>
      </c>
      <c r="F163" s="71">
        <f t="shared" si="1"/>
        <v>143.25655912606422</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2015575.72</v>
      </c>
      <c r="E164" s="192">
        <v>2083606.02</v>
      </c>
      <c r="F164" s="71">
        <f t="shared" si="1"/>
        <v>103.37522918761893</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32776.31</v>
      </c>
      <c r="E165" s="79">
        <f t="shared" si="26"/>
        <v>25874.55</v>
      </c>
      <c r="F165" s="71">
        <f t="shared" si="1"/>
        <v>78.942840118365993</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2601</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32776.31</v>
      </c>
      <c r="E167" s="192">
        <v>23273.55</v>
      </c>
      <c r="F167" s="71">
        <f t="shared" si="1"/>
        <v>71.007230527170378</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188893365.24999997</v>
      </c>
      <c r="E176" s="79">
        <f>E177+E251</f>
        <v>192109058.25999999</v>
      </c>
      <c r="F176" s="71">
        <f t="shared" si="1"/>
        <v>101.70238536739713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4632950.4200000009</v>
      </c>
      <c r="E177" s="79">
        <f>E178+E197+E203+E219+E247+E248</f>
        <v>5679132.9900000012</v>
      </c>
      <c r="F177" s="71">
        <f t="shared" si="1"/>
        <v>122.5813461219816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1664233.37</v>
      </c>
      <c r="E178" s="79">
        <f>SUM(E179:E181)+E185+E186+SUM(E194:E196)</f>
        <v>1980427.56</v>
      </c>
      <c r="F178" s="71">
        <f t="shared" si="1"/>
        <v>118.99939009154707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616758.55000000005</v>
      </c>
      <c r="E179" s="192">
        <v>711565.17</v>
      </c>
      <c r="F179" s="71">
        <f t="shared" si="1"/>
        <v>115.37175609482834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615302.48</v>
      </c>
      <c r="E180" s="192">
        <v>886612.2</v>
      </c>
      <c r="F180" s="71">
        <f t="shared" si="1"/>
        <v>144.09371468809942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8786.83</v>
      </c>
      <c r="E181" s="79">
        <f t="shared" si="28"/>
        <v>9892.4699999999993</v>
      </c>
      <c r="F181" s="71">
        <f t="shared" si="1"/>
        <v>112.58292239635909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5537.65</v>
      </c>
      <c r="E183" s="192">
        <v>5614.36</v>
      </c>
      <c r="F183" s="71">
        <f t="shared" si="1"/>
        <v>101.38524464348595</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3249.18</v>
      </c>
      <c r="E184" s="192">
        <v>4278.1099999999997</v>
      </c>
      <c r="F184" s="71">
        <f t="shared" si="1"/>
        <v>131.66737453757563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37196.959999999999</v>
      </c>
      <c r="E185" s="192">
        <v>124983.67</v>
      </c>
      <c r="F185" s="71">
        <f t="shared" si="1"/>
        <v>336.00506600539399</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1600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1600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35673.199999999997</v>
      </c>
      <c r="E194" s="192">
        <v>34519.19</v>
      </c>
      <c r="F194" s="71">
        <f t="shared" si="1"/>
        <v>96.765050514111451</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7570.95</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350515.35</v>
      </c>
      <c r="E196" s="192">
        <v>203683.91</v>
      </c>
      <c r="F196" s="71">
        <f t="shared" si="1"/>
        <v>58.109840268051038</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303715.95999999996</v>
      </c>
      <c r="E197" s="79">
        <f>SUM(E198:E202)</f>
        <v>605309.07999999996</v>
      </c>
      <c r="F197" s="71">
        <f t="shared" si="1"/>
        <v>199.30104430468523</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72043.91</v>
      </c>
      <c r="E198" s="192">
        <v>59592.41</v>
      </c>
      <c r="F198" s="71">
        <f t="shared" si="1"/>
        <v>82.716790357436182</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230985.95</v>
      </c>
      <c r="E199" s="192">
        <v>521911.44</v>
      </c>
      <c r="F199" s="71">
        <f t="shared" ref="F199:F202" si="30">IF(D199&gt;0,IF(E199/D199&gt;=100,"&gt;&gt;100",E199/D199*100),"-")</f>
        <v>225.94943112340812</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686.1</v>
      </c>
      <c r="E202" s="192">
        <v>23805.23</v>
      </c>
      <c r="F202" s="71">
        <f t="shared" si="30"/>
        <v>3469.6443667103922</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2658072.39</v>
      </c>
      <c r="E219" s="79">
        <f t="shared" si="34"/>
        <v>2967205.99</v>
      </c>
      <c r="F219" s="71">
        <f t="shared" si="1"/>
        <v>111.62999176256446</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2658072.39</v>
      </c>
      <c r="E220" s="79">
        <f t="shared" si="35"/>
        <v>2967205.99</v>
      </c>
      <c r="F220" s="71">
        <f t="shared" si="1"/>
        <v>111.62999176256446</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1301089.56</v>
      </c>
      <c r="E221" s="192">
        <v>1803709.37</v>
      </c>
      <c r="F221" s="71">
        <f t="shared" si="1"/>
        <v>138.63068503908372</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25479.5</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1356982.83</v>
      </c>
      <c r="E225" s="192">
        <v>1138017.1200000001</v>
      </c>
      <c r="F225" s="71">
        <f t="shared" si="1"/>
        <v>83.863781828396469</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6928.7</v>
      </c>
      <c r="E247" s="192">
        <v>126190.36</v>
      </c>
      <c r="F247" s="71">
        <f>IF(D247&gt;0,IF(E247/D247&gt;=100,"&gt;&gt;100",E247/D247*100),"-")</f>
        <v>1821.270368178735</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184260414.82999998</v>
      </c>
      <c r="E251" s="79">
        <f>+E252+E255-E264+E274+E291</f>
        <v>186429925.26999998</v>
      </c>
      <c r="F251" s="71">
        <f t="shared" si="1"/>
        <v>101.1774153672679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180804335.26999998</v>
      </c>
      <c r="E252" s="79">
        <f>E253-E254</f>
        <v>184339708.60999998</v>
      </c>
      <c r="F252" s="71">
        <f t="shared" si="1"/>
        <v>101.95535872230084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182792807.06999999</v>
      </c>
      <c r="E253" s="192">
        <v>186595753.47</v>
      </c>
      <c r="F253" s="71">
        <f t="shared" si="1"/>
        <v>102.08046829684261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1988471.8</v>
      </c>
      <c r="E254" s="192">
        <v>2256044.86</v>
      </c>
      <c r="F254" s="71">
        <f t="shared" si="1"/>
        <v>113.4562159744986</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1692058.54</v>
      </c>
      <c r="E255" s="79">
        <f>E256-E260</f>
        <v>462476.58999999985</v>
      </c>
      <c r="F255" s="71">
        <f t="shared" si="1"/>
        <v>27.332186154741422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6384925.7000000002</v>
      </c>
      <c r="E256" s="79">
        <f>SUM(E257:E259)</f>
        <v>4627890.5999999996</v>
      </c>
      <c r="F256" s="71">
        <f t="shared" si="1"/>
        <v>72.481510630577887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f>4966797.15-106278.17</f>
        <v>4860518.9800000004</v>
      </c>
      <c r="E257" s="192">
        <f>2135845.85-177229.82</f>
        <v>1958616.03</v>
      </c>
      <c r="F257" s="71">
        <f t="shared" si="1"/>
        <v>40.296438262236762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1524406.72</v>
      </c>
      <c r="E259" s="192">
        <v>2669274.5699999998</v>
      </c>
      <c r="F259" s="71">
        <f t="shared" si="1"/>
        <v>175.10251922793938</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4692867.16</v>
      </c>
      <c r="E260" s="79">
        <f>SUM(E261:E263)</f>
        <v>4165414.01</v>
      </c>
      <c r="F260" s="71">
        <f t="shared" si="1"/>
        <v>88.760535254528691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4692867.16</v>
      </c>
      <c r="E262" s="192">
        <v>4165414.01</v>
      </c>
      <c r="F262" s="71">
        <f t="shared" si="1"/>
        <v>88.760535254528691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1757509.8599999999</v>
      </c>
      <c r="E274" s="79">
        <f>SUM(E275:E277)+SUM(E286:E290)</f>
        <v>1620239.6800000002</v>
      </c>
      <c r="F274" s="71">
        <f t="shared" si="1"/>
        <v>92.189507261142779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488425.43</v>
      </c>
      <c r="E275" s="192">
        <v>345975.32</v>
      </c>
      <c r="F275" s="71">
        <f t="shared" ref="F275:F290" si="39">IF(D275&gt;0,IF(E275/D275&gt;=100,"&gt;&gt;100",E275/D275*100),"-")</f>
        <v>70.834829382245729</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149026.99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57979.99</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91047</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919919.44</v>
      </c>
      <c r="E286" s="192">
        <v>717956.78</v>
      </c>
      <c r="F286" s="71">
        <f t="shared" si="39"/>
        <v>78.045614515984155</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349125.18</v>
      </c>
      <c r="E287" s="192">
        <v>402325.79</v>
      </c>
      <c r="F287" s="71">
        <f t="shared" si="39"/>
        <v>115.23826210415416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39.81</v>
      </c>
      <c r="E288" s="192">
        <v>4954.8</v>
      </c>
      <c r="F288" s="71" t="str">
        <f t="shared" si="39"/>
        <v>&gt;&gt;100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6511.16</v>
      </c>
      <c r="E291" s="79">
        <f>SUM(E292:E295)</f>
        <v>7500.39</v>
      </c>
      <c r="F291" s="71">
        <f t="shared" si="1"/>
        <v>115.19283814251224</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2601</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6511.16</v>
      </c>
      <c r="E293" s="192">
        <v>4899.3900000000003</v>
      </c>
      <c r="F293" s="71">
        <f t="shared" ref="F293:F295" si="40">IF(D293&gt;0,IF(E293/D293&gt;=100,"&gt;&gt;100",E293/D293*100),"-")</f>
        <v>75.246039108238776</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2374879.59</v>
      </c>
      <c r="E297" s="79">
        <f t="shared" si="42"/>
        <v>20264825.989999998</v>
      </c>
      <c r="F297" s="71">
        <f t="shared" si="1"/>
        <v>853.29909252367622</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2374879.59</v>
      </c>
      <c r="E298" s="193">
        <v>20264825.989999998</v>
      </c>
      <c r="F298" s="75">
        <f t="shared" si="1"/>
        <v>853.29909252367622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343139.58</v>
      </c>
      <c r="E300" s="192">
        <v>343139.58</v>
      </c>
      <c r="F300" s="71">
        <f t="shared" ref="F300:F365" si="43">IF(D300&gt;0,IF(E300/D300&gt;=100,"&gt;&gt;100",E300/D300*100),"-")</f>
        <v>100</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228372.59</v>
      </c>
      <c r="E301" s="192">
        <v>237082.33</v>
      </c>
      <c r="F301" s="71">
        <f t="shared" si="43"/>
        <v>103.81382897133145</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3456929.74</v>
      </c>
      <c r="E302" s="192">
        <v>2916202.01</v>
      </c>
      <c r="F302" s="71">
        <f t="shared" si="43"/>
        <v>84.35815099904228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440679.11</v>
      </c>
      <c r="E303" s="192">
        <v>927438.16</v>
      </c>
      <c r="F303" s="71">
        <f t="shared" si="43"/>
        <v>210.4565746263761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1012114.25</v>
      </c>
      <c r="E304" s="192">
        <v>1104741.47</v>
      </c>
      <c r="F304" s="71">
        <f t="shared" si="43"/>
        <v>109.15185415085303</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32776.31</v>
      </c>
      <c r="E305" s="192">
        <v>23273.55</v>
      </c>
      <c r="F305" s="71">
        <f t="shared" si="43"/>
        <v>71.007230527170378</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2601</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9605.17</v>
      </c>
      <c r="E307" s="192">
        <v>2204.9899999999998</v>
      </c>
      <c r="F307" s="71">
        <f t="shared" si="43"/>
        <v>22.956282918469949</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7153.32</v>
      </c>
      <c r="E308" s="192">
        <v>16997.72</v>
      </c>
      <c r="F308" s="71">
        <f t="shared" si="43"/>
        <v>237.62001420319518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40623.279999999999</v>
      </c>
      <c r="E309" s="192">
        <v>40284.29</v>
      </c>
      <c r="F309" s="71">
        <f t="shared" si="43"/>
        <v>99.165527746651676</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0.22</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1286020.18</v>
      </c>
      <c r="E336" s="192">
        <v>264732.01</v>
      </c>
      <c r="F336" s="71">
        <f t="shared" si="43"/>
        <v>20.585369819002374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378213.19</v>
      </c>
      <c r="E337" s="192">
        <v>1715695.55</v>
      </c>
      <c r="F337" s="71">
        <f t="shared" si="43"/>
        <v>453.6318656681434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279412.96999999997</v>
      </c>
      <c r="E338" s="192">
        <v>401993.23</v>
      </c>
      <c r="F338" s="71">
        <f t="shared" si="43"/>
        <v>143.87064065064698</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24302.99</v>
      </c>
      <c r="E339" s="192">
        <v>203315.85</v>
      </c>
      <c r="F339" s="71">
        <f t="shared" si="43"/>
        <v>836.58780257079479</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2551250.0499999998</v>
      </c>
      <c r="E342" s="192">
        <v>2883221.92</v>
      </c>
      <c r="F342" s="71">
        <f t="shared" si="43"/>
        <v>113.01212595762615</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106822.34</v>
      </c>
      <c r="E343" s="192">
        <v>83984.07</v>
      </c>
      <c r="F343" s="71">
        <f t="shared" si="43"/>
        <v>78.620324175635929</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37121.01</v>
      </c>
      <c r="E344" s="192">
        <v>1795.92</v>
      </c>
      <c r="F344" s="71">
        <f t="shared" si="43"/>
        <v>4.8380149139261022</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101215.76</v>
      </c>
      <c r="E351" s="192">
        <v>69268.58</v>
      </c>
      <c r="F351" s="71">
        <f t="shared" si="43"/>
        <v>68.43655573005627</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6928.7</v>
      </c>
      <c r="E365" s="192">
        <v>103189.78</v>
      </c>
      <c r="F365" s="71">
        <f t="shared" si="43"/>
        <v>1489.3093942586634</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f>12486.45+10514.13</f>
        <v>23000.58</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42894.28</v>
      </c>
      <c r="E387" s="192">
        <v>6272866.2400000002</v>
      </c>
      <c r="F387" s="71" t="str">
        <f t="shared" si="44"/>
        <v>&gt;&gt;100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26714.05</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1749200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2331985.31</v>
      </c>
      <c r="E392" s="288">
        <v>2878330.95</v>
      </c>
      <c r="F392" s="263">
        <f t="shared" si="44"/>
        <v>123.4283482686261</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9337714.75</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2107965.94</v>
      </c>
      <c r="E5" s="58">
        <f t="shared" si="0"/>
        <v>2921265.8200000003</v>
      </c>
      <c r="F5" s="59">
        <f t="shared" ref="F5:F141" si="1">IF(D5&gt;0,IF(E5/D5&gt;=100,"&gt;&gt;100",E5/D5*100),"-")</f>
        <v>138.58221162719548</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2107965.94</v>
      </c>
      <c r="E6" s="60">
        <f t="shared" si="2"/>
        <v>2921265.8200000003</v>
      </c>
      <c r="F6" s="45">
        <f t="shared" si="1"/>
        <v>138.58221162719548</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2000274.53</v>
      </c>
      <c r="E7" s="194">
        <v>2774715.24</v>
      </c>
      <c r="F7" s="45">
        <f t="shared" si="1"/>
        <v>138.71672104928518</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107691.41</v>
      </c>
      <c r="E8" s="194">
        <v>146550.57999999999</v>
      </c>
      <c r="F8" s="45">
        <f t="shared" si="1"/>
        <v>136.08381578437869</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1280864.27</v>
      </c>
      <c r="E28" s="60">
        <f t="shared" si="6"/>
        <v>1670316.73</v>
      </c>
      <c r="F28" s="45">
        <f t="shared" si="1"/>
        <v>130.4054433495908</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1280864.27</v>
      </c>
      <c r="E30" s="194">
        <v>1670316.73</v>
      </c>
      <c r="F30" s="45">
        <f t="shared" si="1"/>
        <v>130.4054433495908</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1537072.8199999998</v>
      </c>
      <c r="E35" s="60">
        <f t="shared" si="7"/>
        <v>1041230.3200000001</v>
      </c>
      <c r="F35" s="45">
        <f t="shared" si="1"/>
        <v>67.741118472187949</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18540.39</v>
      </c>
      <c r="E39" s="60">
        <f t="shared" si="9"/>
        <v>38733.69</v>
      </c>
      <c r="F39" s="45">
        <f t="shared" si="1"/>
        <v>208.91518463203852</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18540.39</v>
      </c>
      <c r="E40" s="194">
        <v>38733.69</v>
      </c>
      <c r="F40" s="45">
        <f t="shared" si="1"/>
        <v>208.91518463203852</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1383263.67</v>
      </c>
      <c r="E54" s="60">
        <f t="shared" si="12"/>
        <v>604142.88</v>
      </c>
      <c r="F54" s="45">
        <f t="shared" si="1"/>
        <v>43.675178717012066</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1383263.67</v>
      </c>
      <c r="E55" s="194">
        <v>604142.88</v>
      </c>
      <c r="F55" s="45">
        <f t="shared" si="1"/>
        <v>43.675178717012066</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135268.76</v>
      </c>
      <c r="E61" s="60">
        <f t="shared" si="13"/>
        <v>398353.75</v>
      </c>
      <c r="F61" s="45">
        <f t="shared" si="1"/>
        <v>294.49057565102243</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135268.76</v>
      </c>
      <c r="E64" s="194">
        <v>398353.75</v>
      </c>
      <c r="F64" s="45">
        <f t="shared" si="1"/>
        <v>294.49057565102243</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120606.74</v>
      </c>
      <c r="E75" s="60">
        <f t="shared" si="15"/>
        <v>884574.87</v>
      </c>
      <c r="F75" s="45">
        <f t="shared" si="1"/>
        <v>733.43734355144659</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23758.55</v>
      </c>
      <c r="E76" s="194">
        <v>696848.5</v>
      </c>
      <c r="F76" s="45">
        <f t="shared" si="1"/>
        <v>2933.0430518697481</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96848.19</v>
      </c>
      <c r="E79" s="194">
        <v>187726.37</v>
      </c>
      <c r="F79" s="45">
        <f t="shared" si="1"/>
        <v>193.83570307302594</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5779761.4199999999</v>
      </c>
      <c r="E82" s="60">
        <f t="shared" si="16"/>
        <v>6261224.3600000003</v>
      </c>
      <c r="F82" s="45">
        <f t="shared" si="1"/>
        <v>108.3301524926958</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1285356</v>
      </c>
      <c r="E83" s="194">
        <v>1180402.31</v>
      </c>
      <c r="F83" s="45">
        <f t="shared" si="1"/>
        <v>91.834659814090429</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4276942.3099999996</v>
      </c>
      <c r="E84" s="194">
        <v>4669542.84</v>
      </c>
      <c r="F84" s="45">
        <f t="shared" si="1"/>
        <v>109.17946751542694</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11547.4</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217463.11</v>
      </c>
      <c r="E86" s="194">
        <v>399731.81</v>
      </c>
      <c r="F86" s="45">
        <f t="shared" si="1"/>
        <v>183.81591709968649</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230580</v>
      </c>
      <c r="E89" s="60">
        <f t="shared" si="17"/>
        <v>331402.94</v>
      </c>
      <c r="F89" s="45">
        <f t="shared" si="1"/>
        <v>143.72579581923844</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10000</v>
      </c>
      <c r="E94" s="60">
        <f t="shared" si="19"/>
        <v>10000</v>
      </c>
      <c r="F94" s="45">
        <f t="shared" si="1"/>
        <v>100</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10000</v>
      </c>
      <c r="E97" s="194">
        <v>10000</v>
      </c>
      <c r="F97" s="45">
        <f t="shared" si="1"/>
        <v>100</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19000</v>
      </c>
      <c r="E104" s="194">
        <v>20990</v>
      </c>
      <c r="F104" s="45">
        <f t="shared" si="1"/>
        <v>110.47368421052633</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201580</v>
      </c>
      <c r="E106" s="194">
        <v>300412.94</v>
      </c>
      <c r="F106" s="45">
        <f t="shared" si="1"/>
        <v>149.02913979561464</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2092493.19</v>
      </c>
      <c r="E107" s="60">
        <f t="shared" si="21"/>
        <v>2213169.8099999996</v>
      </c>
      <c r="F107" s="45">
        <f t="shared" si="1"/>
        <v>105.76712127794308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471415.53</v>
      </c>
      <c r="E108" s="194">
        <v>404785.13</v>
      </c>
      <c r="F108" s="45">
        <f t="shared" si="1"/>
        <v>85.865887786938202</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1577112.66</v>
      </c>
      <c r="E109" s="194">
        <v>1673423.64</v>
      </c>
      <c r="F109" s="45">
        <f t="shared" si="1"/>
        <v>106.10679138166326</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30965</v>
      </c>
      <c r="E110" s="194">
        <v>38000.03</v>
      </c>
      <c r="F110" s="45">
        <f t="shared" si="1"/>
        <v>122.71929597933149</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13000</v>
      </c>
      <c r="E111" s="194">
        <v>96961.01</v>
      </c>
      <c r="F111" s="45">
        <f t="shared" si="1"/>
        <v>745.85392307692302</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2694622.4800000004</v>
      </c>
      <c r="E114" s="60">
        <f t="shared" si="22"/>
        <v>4527161.79</v>
      </c>
      <c r="F114" s="45">
        <f t="shared" si="1"/>
        <v>168.00727462200936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2472895.7800000003</v>
      </c>
      <c r="E115" s="60">
        <f t="shared" si="23"/>
        <v>4278384.78</v>
      </c>
      <c r="F115" s="45">
        <f t="shared" si="1"/>
        <v>173.01112382504044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2295081.4500000002</v>
      </c>
      <c r="E116" s="194">
        <v>4137226.38</v>
      </c>
      <c r="F116" s="45">
        <f t="shared" si="1"/>
        <v>180.26490432398376</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177814.33</v>
      </c>
      <c r="E117" s="194">
        <v>141158.39999999999</v>
      </c>
      <c r="F117" s="45">
        <f t="shared" si="1"/>
        <v>79.385277890707684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12008</v>
      </c>
      <c r="E118" s="60">
        <f t="shared" si="24"/>
        <v>10600</v>
      </c>
      <c r="F118" s="45">
        <f t="shared" si="1"/>
        <v>88.274483677548304</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12008</v>
      </c>
      <c r="E119" s="194">
        <v>10600</v>
      </c>
      <c r="F119" s="45">
        <f t="shared" si="1"/>
        <v>88.274483677548304</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94770</v>
      </c>
      <c r="E122" s="60">
        <f t="shared" si="25"/>
        <v>112080</v>
      </c>
      <c r="F122" s="45">
        <f t="shared" si="1"/>
        <v>118.26527382082939</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94770</v>
      </c>
      <c r="E124" s="194">
        <v>112080</v>
      </c>
      <c r="F124" s="45">
        <f t="shared" si="1"/>
        <v>118.26527382082939</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114948.7</v>
      </c>
      <c r="E126" s="194">
        <v>126097.01</v>
      </c>
      <c r="F126" s="45">
        <f t="shared" si="1"/>
        <v>109.69850898705249</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492026.72000000003</v>
      </c>
      <c r="E129" s="60">
        <f t="shared" si="26"/>
        <v>804290.10000000009</v>
      </c>
      <c r="F129" s="45">
        <f t="shared" si="1"/>
        <v>163.46471996480193</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27476.16</v>
      </c>
      <c r="E130" s="60">
        <f t="shared" si="27"/>
        <v>13239.63</v>
      </c>
      <c r="F130" s="45">
        <f t="shared" si="1"/>
        <v>48.185881869955629</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10126.16</v>
      </c>
      <c r="E131" s="194">
        <v>13239.63</v>
      </c>
      <c r="F131" s="45">
        <f t="shared" si="1"/>
        <v>130.74679839149292</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17350</v>
      </c>
      <c r="E132" s="194">
        <v>0</v>
      </c>
      <c r="F132" s="45">
        <f t="shared" si="1"/>
        <v>0</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211407.91</v>
      </c>
      <c r="E133" s="194">
        <v>453615.84</v>
      </c>
      <c r="F133" s="45">
        <f t="shared" si="1"/>
        <v>214.56900075309386</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150161.42000000001</v>
      </c>
      <c r="E135" s="194">
        <v>221084.43</v>
      </c>
      <c r="F135" s="45">
        <f t="shared" si="1"/>
        <v>147.23117961990502</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31438.400000000001</v>
      </c>
      <c r="E137" s="194">
        <v>32679.83</v>
      </c>
      <c r="F137" s="45">
        <f t="shared" si="1"/>
        <v>103.94876965748894</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71542.83</v>
      </c>
      <c r="E140" s="194">
        <v>83670.37</v>
      </c>
      <c r="F140" s="45">
        <f t="shared" si="1"/>
        <v>116.95144013732752</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16335993.58</v>
      </c>
      <c r="E141" s="81">
        <f t="shared" si="28"/>
        <v>20654636.740000002</v>
      </c>
      <c r="F141" s="61">
        <f t="shared" si="1"/>
        <v>126.43636665777878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28.06</v>
      </c>
      <c r="E5" s="82">
        <f t="shared" si="0"/>
        <v>388.14</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28.06</v>
      </c>
      <c r="E6" s="83">
        <f t="shared" si="1"/>
        <v>28.06</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28.06</v>
      </c>
      <c r="E7" s="83">
        <f t="shared" si="2"/>
        <v>28.06</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28.06</v>
      </c>
      <c r="E9" s="195">
        <v>28.06</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360.08</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360.08</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360.08</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16"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4627343.84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21392379.710000001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5159.78</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14360003.48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5241383.32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6461525.3399999999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81868.460000000006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437013.68</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44300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492931.54</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176256.57</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1424724.57</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5026048.91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909450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909450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1091717.54</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20340590.560000002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3938.5</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14051959.270000001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5146577.4000000004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6190214.9199999999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80762.820000000007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349226.97</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42700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494085.55</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168685.62</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1579705.99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4724455.79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594709.81999999995</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594709.81999999995</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965527.18</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5679132.9899999984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666725.24</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264732.01</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254836.23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213165.82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37508.720000000001</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4161.6899999999996</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0.03</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0.03</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6885.75</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6885.75</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3010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350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650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2010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401993.23</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355052.29</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11713.75</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27860.95</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7366.24</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5012407.7500000009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261093.64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1454601.91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203315.85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2967205.99</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126190.36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30857</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Provjera</v>
      </c>
      <c r="C286" s="91" t="s">
        <v>3598</v>
      </c>
      <c r="D286" s="95"/>
      <c r="E286" s="51">
        <f t="shared" si="17"/>
        <v>0</v>
      </c>
      <c r="F286" s="51">
        <f t="shared" si="18"/>
        <v>1</v>
      </c>
      <c r="G286" s="51"/>
      <c r="H286" s="51"/>
      <c r="I286" s="51"/>
      <c r="J286" s="51"/>
      <c r="K286" s="51"/>
      <c r="L286" s="51">
        <f>IF(AND('PR-RAS'!D612&gt;0,SUM('PR-RAS'!D984:D985)=0),1,0)</f>
        <v>1</v>
      </c>
      <c r="M286" s="51">
        <f>IF(AND('PR-RAS'!E612&gt;0,SUM('PR-RAS'!E984:E985)=0),1,0)</f>
        <v>1</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Darija Pino</cp:lastModifiedBy>
  <cp:lastPrinted>2026-02-20T07:46:45Z</cp:lastPrinted>
  <dcterms:created xsi:type="dcterms:W3CDTF">2022-04-01T05:14:30Z</dcterms:created>
  <dcterms:modified xsi:type="dcterms:W3CDTF">2026-02-20T10:43:52Z</dcterms:modified>
</cp:coreProperties>
</file>